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sv-file\Hyakka\40 業務\【請求書】ニッコン仕様\"/>
    </mc:Choice>
  </mc:AlternateContent>
  <xr:revisionPtr revIDLastSave="0" documentId="13_ncr:1_{73358002-BCBE-49AF-BC05-8D7BAD3790E6}" xr6:coauthVersionLast="47" xr6:coauthVersionMax="47" xr10:uidLastSave="{00000000-0000-0000-0000-000000000000}"/>
  <bookViews>
    <workbookView xWindow="4320" yWindow="730" windowWidth="21660" windowHeight="18430" tabRatio="671" activeTab="2" xr2:uid="{00000000-000D-0000-FFFF-FFFF00000000}"/>
  </bookViews>
  <sheets>
    <sheet name="立替経費精算 (sample)" sheetId="35" r:id="rId1"/>
    <sheet name="請求書 (sample)" sheetId="34" r:id="rId2"/>
    <sheet name="請求書" sheetId="32" r:id="rId3"/>
    <sheet name="立替経費精算" sheetId="31" r:id="rId4"/>
    <sheet name="リスト" sheetId="22" state="hidden" r:id="rId5"/>
  </sheets>
  <definedNames>
    <definedName name="_xlnm.Print_Area" localSheetId="2">請求書!$A$1:$M$57</definedName>
    <definedName name="_xlnm.Print_Area" localSheetId="1">'請求書 (sample)'!$A$1:$M$57</definedName>
    <definedName name="_xlnm.Print_Area" localSheetId="3">立替経費精算!$A$1:$S$123</definedName>
    <definedName name="_xlnm.Print_Area" localSheetId="0">'立替経費精算 (sample)'!$A$1:$S$126</definedName>
    <definedName name="_xlnm.Print_Titles" localSheetId="3">立替経費精算!$10:$11</definedName>
    <definedName name="_xlnm.Print_Titles" localSheetId="0">'立替経費精算 (sample)'!$10:$11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5" l="1"/>
  <c r="C7" i="31"/>
  <c r="M28" i="32"/>
  <c r="J15" i="32"/>
  <c r="C6" i="31"/>
  <c r="A126" i="35"/>
  <c r="C8" i="35"/>
  <c r="C6" i="35"/>
  <c r="Q5" i="35"/>
  <c r="R125" i="35" s="1"/>
  <c r="C5" i="35"/>
  <c r="J4" i="35"/>
  <c r="C4" i="35"/>
  <c r="I3" i="35"/>
  <c r="C3" i="35"/>
  <c r="E2" i="35"/>
  <c r="D126" i="35" s="1"/>
  <c r="C2" i="35"/>
  <c r="C8" i="31"/>
  <c r="C5" i="31"/>
  <c r="L10" i="34"/>
  <c r="K10" i="34"/>
  <c r="A15" i="34" s="1"/>
  <c r="L10" i="32"/>
  <c r="K10" i="32"/>
  <c r="A57"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J15" i="34"/>
  <c r="J14" i="34"/>
  <c r="L13" i="34"/>
  <c r="J13" i="34"/>
  <c r="J10" i="34"/>
  <c r="G55" i="34" s="1"/>
  <c r="I8" i="34"/>
  <c r="L7" i="34"/>
  <c r="K7" i="34"/>
  <c r="J7" i="34"/>
  <c r="I7" i="34"/>
  <c r="K6" i="34"/>
  <c r="I5" i="34"/>
  <c r="I3" i="34"/>
  <c r="B3" i="34"/>
  <c r="H1" i="34"/>
  <c r="A1" i="34"/>
  <c r="A57" i="32"/>
  <c r="B3" i="32"/>
  <c r="Q5" i="31"/>
  <c r="H1" i="32"/>
  <c r="P2" i="31" s="1"/>
  <c r="A1" i="32"/>
  <c r="M2" i="31" s="1"/>
  <c r="J4" i="31"/>
  <c r="I3" i="31"/>
  <c r="E2" i="31"/>
  <c r="M2" i="35" l="1"/>
  <c r="Q126" i="35" s="1"/>
  <c r="P2" i="35"/>
  <c r="R126" i="35" s="1"/>
  <c r="E4" i="35"/>
  <c r="K55" i="34"/>
  <c r="M54" i="34"/>
  <c r="H55" i="34" s="1"/>
  <c r="K54" i="34"/>
  <c r="M125" i="35" l="1"/>
  <c r="H54" i="34"/>
  <c r="D12" i="34" s="1"/>
  <c r="M55" i="34"/>
  <c r="M56" i="34" s="1"/>
  <c r="B10" i="34" l="1"/>
  <c r="M52" i="32"/>
  <c r="M51" i="32"/>
  <c r="M50" i="32"/>
  <c r="M49" i="32"/>
  <c r="M48" i="32"/>
  <c r="M47" i="32"/>
  <c r="M46" i="32"/>
  <c r="M45" i="32"/>
  <c r="M44" i="32"/>
  <c r="M43" i="32"/>
  <c r="M42" i="32"/>
  <c r="M41" i="32"/>
  <c r="M40" i="32"/>
  <c r="M39" i="32"/>
  <c r="M38" i="32"/>
  <c r="M37" i="32"/>
  <c r="M36" i="32"/>
  <c r="M35" i="32"/>
  <c r="M34" i="32"/>
  <c r="M33" i="32"/>
  <c r="M32" i="32"/>
  <c r="M31" i="32"/>
  <c r="M30" i="32"/>
  <c r="M29" i="32"/>
  <c r="M27" i="32"/>
  <c r="M26" i="32"/>
  <c r="M25" i="32"/>
  <c r="M24" i="32"/>
  <c r="M23" i="32"/>
  <c r="M22" i="32"/>
  <c r="M21" i="32"/>
  <c r="M20" i="32"/>
  <c r="M19" i="32"/>
  <c r="M54" i="32" s="1"/>
  <c r="J14" i="32"/>
  <c r="K55" i="32"/>
  <c r="J10" i="32"/>
  <c r="G55" i="32" s="1"/>
  <c r="K6" i="32"/>
  <c r="L13" i="32"/>
  <c r="J13" i="32"/>
  <c r="I8" i="32"/>
  <c r="I7" i="32"/>
  <c r="L7" i="32"/>
  <c r="K7" i="32"/>
  <c r="J7" i="32"/>
  <c r="I5" i="32"/>
  <c r="I3" i="32"/>
  <c r="K54" i="32" l="1"/>
  <c r="A15" i="32"/>
  <c r="R123" i="31"/>
  <c r="Q123" i="31"/>
  <c r="D123" i="31"/>
  <c r="A123" i="31"/>
  <c r="R122" i="31"/>
  <c r="C4" i="31"/>
  <c r="C3" i="31"/>
  <c r="C2" i="31"/>
  <c r="E4" i="31" l="1"/>
  <c r="M55" i="32"/>
  <c r="M56" i="32" s="1"/>
  <c r="H55" i="32"/>
  <c r="M122" i="31" l="1"/>
  <c r="H54" i="32"/>
  <c r="D12" i="32" s="1"/>
  <c r="B10"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玉利 麻衣子</author>
  </authors>
  <commentList>
    <comment ref="G19" authorId="0" shapeId="0" xr:uid="{831EB5EB-7F04-437F-B8B2-E6E34DC2B62A}">
      <text>
        <r>
          <rPr>
            <b/>
            <sz val="9"/>
            <color indexed="81"/>
            <rFont val="MS P ゴシック"/>
            <family val="3"/>
            <charset val="128"/>
          </rPr>
          <t>基本報酬を記入</t>
        </r>
      </text>
    </comment>
    <comment ref="I20" authorId="0" shapeId="0" xr:uid="{8016F08A-E4F0-4A6D-AB17-0DE032190353}">
      <text>
        <r>
          <rPr>
            <b/>
            <sz val="9"/>
            <color indexed="81"/>
            <rFont val="MS P ゴシック"/>
            <family val="3"/>
            <charset val="128"/>
          </rPr>
          <t>追加報酬がある場合に記入</t>
        </r>
      </text>
    </comment>
    <comment ref="K20" authorId="0" shapeId="0" xr:uid="{3C45DB08-384F-40A6-80DA-753B9303920C}">
      <text>
        <r>
          <rPr>
            <b/>
            <sz val="9"/>
            <color indexed="81"/>
            <rFont val="MS P ゴシック"/>
            <family val="3"/>
            <charset val="128"/>
          </rPr>
          <t>追加報酬の内容を記入</t>
        </r>
      </text>
    </comment>
  </commentList>
</comments>
</file>

<file path=xl/sharedStrings.xml><?xml version="1.0" encoding="utf-8"?>
<sst xmlns="http://schemas.openxmlformats.org/spreadsheetml/2006/main" count="267" uniqueCount="153">
  <si>
    <t>立替経費精算書</t>
    <rPh sb="0" eb="2">
      <t>タテカエ</t>
    </rPh>
    <rPh sb="2" eb="4">
      <t>ケイヒ</t>
    </rPh>
    <rPh sb="4" eb="6">
      <t>セイサン</t>
    </rPh>
    <rPh sb="6" eb="7">
      <t>ショ</t>
    </rPh>
    <phoneticPr fontId="2"/>
  </si>
  <si>
    <t>交通費</t>
    <rPh sb="0" eb="3">
      <t>コウツウヒ</t>
    </rPh>
    <phoneticPr fontId="2"/>
  </si>
  <si>
    <t>月分</t>
    <rPh sb="0" eb="1">
      <t>ガツ</t>
    </rPh>
    <rPh sb="1" eb="2">
      <t>ブン</t>
    </rPh>
    <phoneticPr fontId="2"/>
  </si>
  <si>
    <t>合計</t>
    <rPh sb="0" eb="2">
      <t>ゴウケイ</t>
    </rPh>
    <phoneticPr fontId="2"/>
  </si>
  <si>
    <t>精算日：</t>
    <rPh sb="0" eb="2">
      <t>セイサン</t>
    </rPh>
    <rPh sb="2" eb="3">
      <t>ビ</t>
    </rPh>
    <phoneticPr fontId="2"/>
  </si>
  <si>
    <t>№</t>
    <phoneticPr fontId="2"/>
  </si>
  <si>
    <t>日にち</t>
    <rPh sb="0" eb="1">
      <t>ヒ</t>
    </rPh>
    <phoneticPr fontId="2"/>
  </si>
  <si>
    <t>顧客名・訪問先</t>
    <rPh sb="0" eb="2">
      <t>コキャク</t>
    </rPh>
    <rPh sb="2" eb="3">
      <t>メイ</t>
    </rPh>
    <rPh sb="4" eb="6">
      <t>ホウモン</t>
    </rPh>
    <rPh sb="6" eb="7">
      <t>サキ</t>
    </rPh>
    <phoneticPr fontId="2"/>
  </si>
  <si>
    <t>区分</t>
    <rPh sb="0" eb="2">
      <t>クブン</t>
    </rPh>
    <phoneticPr fontId="2"/>
  </si>
  <si>
    <t>交通経路</t>
    <rPh sb="0" eb="2">
      <t>コウツウ</t>
    </rPh>
    <rPh sb="2" eb="4">
      <t>ケイロ</t>
    </rPh>
    <phoneticPr fontId="2"/>
  </si>
  <si>
    <t>金額
(消費税込)</t>
    <rPh sb="0" eb="2">
      <t>キンガク</t>
    </rPh>
    <rPh sb="4" eb="7">
      <t>ショウヒゼイ</t>
    </rPh>
    <rPh sb="7" eb="8">
      <t>コ</t>
    </rPh>
    <phoneticPr fontId="2"/>
  </si>
  <si>
    <t>領収書
の有無</t>
    <rPh sb="0" eb="3">
      <t>リョウシュウショ</t>
    </rPh>
    <rPh sb="5" eb="7">
      <t>ウム</t>
    </rPh>
    <phoneticPr fontId="2"/>
  </si>
  <si>
    <t>備考</t>
    <rPh sb="0" eb="2">
      <t>ビコウ</t>
    </rPh>
    <phoneticPr fontId="2"/>
  </si>
  <si>
    <t>乗車駅・乗車地</t>
    <rPh sb="0" eb="2">
      <t>ジョウシャ</t>
    </rPh>
    <rPh sb="2" eb="3">
      <t>エキ</t>
    </rPh>
    <rPh sb="4" eb="6">
      <t>ジョウシャ</t>
    </rPh>
    <rPh sb="6" eb="7">
      <t>チ</t>
    </rPh>
    <phoneticPr fontId="2"/>
  </si>
  <si>
    <t>経由地</t>
    <rPh sb="0" eb="3">
      <t>ケイユチ</t>
    </rPh>
    <phoneticPr fontId="2"/>
  </si>
  <si>
    <t>降車駅・降車地</t>
    <rPh sb="0" eb="2">
      <t>コウシャ</t>
    </rPh>
    <rPh sb="2" eb="3">
      <t>エキ</t>
    </rPh>
    <rPh sb="4" eb="6">
      <t>コウシャ</t>
    </rPh>
    <rPh sb="6" eb="7">
      <t>チ</t>
    </rPh>
    <phoneticPr fontId="2"/>
  </si>
  <si>
    <t>片道/往復</t>
    <phoneticPr fontId="2"/>
  </si>
  <si>
    <t>交通費</t>
  </si>
  <si>
    <t>目白</t>
    <rPh sb="0" eb="2">
      <t>メジロ</t>
    </rPh>
    <phoneticPr fontId="2"/>
  </si>
  <si>
    <t>有</t>
  </si>
  <si>
    <t>宿泊費実費</t>
  </si>
  <si>
    <t>タクシー</t>
    <phoneticPr fontId="2"/>
  </si>
  <si>
    <t>往復</t>
  </si>
  <si>
    <t>片道</t>
  </si>
  <si>
    <t>飛行機</t>
    <rPh sb="0" eb="3">
      <t>ヒコウキ</t>
    </rPh>
    <phoneticPr fontId="2"/>
  </si>
  <si>
    <t>合計金額</t>
    <rPh sb="0" eb="2">
      <t>ゴウケイ</t>
    </rPh>
    <rPh sb="2" eb="4">
      <t>キンガク</t>
    </rPh>
    <phoneticPr fontId="2"/>
  </si>
  <si>
    <t>支払日：翌月末払い</t>
    <rPh sb="0" eb="2">
      <t>シハラ</t>
    </rPh>
    <rPh sb="2" eb="3">
      <t>ビ</t>
    </rPh>
    <rPh sb="4" eb="6">
      <t>ヨクゲツ</t>
    </rPh>
    <rPh sb="6" eb="7">
      <t>マツ</t>
    </rPh>
    <rPh sb="7" eb="8">
      <t>バラ</t>
    </rPh>
    <phoneticPr fontId="2"/>
  </si>
  <si>
    <t>交通費機関</t>
    <rPh sb="0" eb="3">
      <t>コウツウヒ</t>
    </rPh>
    <rPh sb="3" eb="5">
      <t>キカン</t>
    </rPh>
    <phoneticPr fontId="2"/>
  </si>
  <si>
    <t>JR</t>
    <phoneticPr fontId="2"/>
  </si>
  <si>
    <t>新幹線</t>
    <rPh sb="0" eb="3">
      <t>シンカンセン</t>
    </rPh>
    <phoneticPr fontId="2"/>
  </si>
  <si>
    <t>私鉄</t>
    <phoneticPr fontId="2"/>
  </si>
  <si>
    <t>地下鉄</t>
    <phoneticPr fontId="2"/>
  </si>
  <si>
    <t>路面電車</t>
    <rPh sb="0" eb="2">
      <t>ロメン</t>
    </rPh>
    <rPh sb="2" eb="4">
      <t>デンシャ</t>
    </rPh>
    <phoneticPr fontId="2"/>
  </si>
  <si>
    <t>バス</t>
    <phoneticPr fontId="2"/>
  </si>
  <si>
    <t>モノレール</t>
    <phoneticPr fontId="2"/>
  </si>
  <si>
    <t>船</t>
    <rPh sb="0" eb="1">
      <t>フネ</t>
    </rPh>
    <phoneticPr fontId="2"/>
  </si>
  <si>
    <t>その他</t>
    <rPh sb="2" eb="3">
      <t>タ</t>
    </rPh>
    <phoneticPr fontId="2"/>
  </si>
  <si>
    <t>請求先：</t>
    <rPh sb="0" eb="2">
      <t>セイキュウ</t>
    </rPh>
    <rPh sb="2" eb="3">
      <t>サキ</t>
    </rPh>
    <phoneticPr fontId="2"/>
  </si>
  <si>
    <t>株式会社日本コンサルタントグループ</t>
  </si>
  <si>
    <t>住所：</t>
    <rPh sb="0" eb="2">
      <t>ジュウショ</t>
    </rPh>
    <phoneticPr fontId="2"/>
  </si>
  <si>
    <t>161-8553　</t>
    <phoneticPr fontId="2"/>
  </si>
  <si>
    <t>東京都新宿区下落合3-22-15ニッコンビル</t>
    <phoneticPr fontId="2"/>
  </si>
  <si>
    <t>担当：</t>
    <rPh sb="0" eb="2">
      <t>タントウ</t>
    </rPh>
    <phoneticPr fontId="2"/>
  </si>
  <si>
    <t>百貨・専門店研究所　担当者様</t>
    <rPh sb="10" eb="13">
      <t>タントウシャ</t>
    </rPh>
    <rPh sb="13" eb="14">
      <t>サマ</t>
    </rPh>
    <phoneticPr fontId="2"/>
  </si>
  <si>
    <t>合計</t>
    <phoneticPr fontId="2"/>
  </si>
  <si>
    <t>請求内容</t>
    <rPh sb="0" eb="2">
      <t>セイキュウ</t>
    </rPh>
    <rPh sb="2" eb="4">
      <t>ナイヨウ</t>
    </rPh>
    <phoneticPr fontId="2"/>
  </si>
  <si>
    <t>業務報酬</t>
    <rPh sb="0" eb="2">
      <t>ギョウム</t>
    </rPh>
    <rPh sb="2" eb="4">
      <t>ホウシュウ</t>
    </rPh>
    <phoneticPr fontId="2"/>
  </si>
  <si>
    <t>数量</t>
    <rPh sb="0" eb="2">
      <t>スウリョウ</t>
    </rPh>
    <phoneticPr fontId="2"/>
  </si>
  <si>
    <t>その他業務報酬内容</t>
    <phoneticPr fontId="2"/>
  </si>
  <si>
    <t>その他業務報酬</t>
    <phoneticPr fontId="2"/>
  </si>
  <si>
    <t>小計</t>
    <rPh sb="0" eb="2">
      <t>ショウケイ</t>
    </rPh>
    <phoneticPr fontId="2"/>
  </si>
  <si>
    <t>登録番号</t>
    <rPh sb="0" eb="2">
      <t>トウロク</t>
    </rPh>
    <rPh sb="2" eb="4">
      <t>バンゴウ</t>
    </rPh>
    <phoneticPr fontId="2"/>
  </si>
  <si>
    <t>登録番号：</t>
    <rPh sb="0" eb="2">
      <t>トウロク</t>
    </rPh>
    <rPh sb="2" eb="4">
      <t>バンゴウ</t>
    </rPh>
    <phoneticPr fontId="2"/>
  </si>
  <si>
    <t>T3011101016328</t>
    <phoneticPr fontId="2"/>
  </si>
  <si>
    <t>品目</t>
    <phoneticPr fontId="2"/>
  </si>
  <si>
    <t>月</t>
    <rPh sb="0" eb="1">
      <t>ツキ</t>
    </rPh>
    <phoneticPr fontId="2"/>
  </si>
  <si>
    <t>日</t>
    <rPh sb="0" eb="1">
      <t>ニチ</t>
    </rPh>
    <phoneticPr fontId="2"/>
  </si>
  <si>
    <t>支払期日：</t>
    <rPh sb="0" eb="2">
      <t>シハラ</t>
    </rPh>
    <rPh sb="2" eb="4">
      <t>キジツ</t>
    </rPh>
    <phoneticPr fontId="2"/>
  </si>
  <si>
    <t>月分請求書</t>
    <rPh sb="0" eb="1">
      <t>ガツ</t>
    </rPh>
    <rPh sb="1" eb="2">
      <t>ブン</t>
    </rPh>
    <rPh sb="2" eb="5">
      <t>セイキュウショ</t>
    </rPh>
    <phoneticPr fontId="2"/>
  </si>
  <si>
    <t>法人名</t>
    <rPh sb="0" eb="2">
      <t>ホウジン</t>
    </rPh>
    <rPh sb="2" eb="3">
      <t>メイ</t>
    </rPh>
    <phoneticPr fontId="2"/>
  </si>
  <si>
    <t>個人名</t>
    <rPh sb="0" eb="3">
      <t>コジンメイ</t>
    </rPh>
    <phoneticPr fontId="2"/>
  </si>
  <si>
    <t>基本情報をここに入力してください</t>
    <rPh sb="0" eb="2">
      <t>キホン</t>
    </rPh>
    <rPh sb="2" eb="4">
      <t>ジョウホウ</t>
    </rPh>
    <rPh sb="8" eb="10">
      <t>ニュウリョク</t>
    </rPh>
    <phoneticPr fontId="2"/>
  </si>
  <si>
    <t>←選択</t>
    <rPh sb="1" eb="3">
      <t>センタク</t>
    </rPh>
    <phoneticPr fontId="2"/>
  </si>
  <si>
    <t>個人</t>
  </si>
  <si>
    <t>株式会社日本コンサルタントグループ百貨・専門研究所</t>
    <rPh sb="0" eb="4">
      <t>カブシキガイシャ</t>
    </rPh>
    <rPh sb="4" eb="6">
      <t>ニホン</t>
    </rPh>
    <rPh sb="17" eb="19">
      <t>ヒャッカ</t>
    </rPh>
    <rPh sb="20" eb="22">
      <t>センモン</t>
    </rPh>
    <rPh sb="22" eb="25">
      <t>ケンキュウジョ</t>
    </rPh>
    <phoneticPr fontId="2"/>
  </si>
  <si>
    <t>印</t>
    <rPh sb="0" eb="1">
      <t>イン</t>
    </rPh>
    <phoneticPr fontId="2"/>
  </si>
  <si>
    <t>郵便番号</t>
    <rPh sb="0" eb="4">
      <t>ユウビンバンゴウ</t>
    </rPh>
    <phoneticPr fontId="2"/>
  </si>
  <si>
    <t>住所</t>
    <rPh sb="0" eb="2">
      <t>ジュウショ</t>
    </rPh>
    <phoneticPr fontId="2"/>
  </si>
  <si>
    <t>161-0033</t>
    <phoneticPr fontId="2"/>
  </si>
  <si>
    <t>【区分】</t>
    <rPh sb="1" eb="3">
      <t>クブン</t>
    </rPh>
    <phoneticPr fontId="2"/>
  </si>
  <si>
    <t>東京都下落合3-22-15ニッコンビル4階
百貨専門店研究所</t>
    <rPh sb="0" eb="3">
      <t>トウキョウト</t>
    </rPh>
    <rPh sb="3" eb="6">
      <t>シモオチアイ</t>
    </rPh>
    <rPh sb="20" eb="21">
      <t>カイ</t>
    </rPh>
    <rPh sb="22" eb="24">
      <t>ヒャッカ</t>
    </rPh>
    <rPh sb="24" eb="27">
      <t>センモンテン</t>
    </rPh>
    <rPh sb="27" eb="30">
      <t>ケンキュウジョ</t>
    </rPh>
    <phoneticPr fontId="2"/>
  </si>
  <si>
    <t>本田　ハナコ</t>
    <rPh sb="0" eb="2">
      <t>ホンダ</t>
    </rPh>
    <phoneticPr fontId="2"/>
  </si>
  <si>
    <t>翌月末日支払い</t>
    <rPh sb="0" eb="2">
      <t>ヨクゲツ</t>
    </rPh>
    <rPh sb="2" eb="3">
      <t>マツ</t>
    </rPh>
    <rPh sb="3" eb="4">
      <t>ジツ</t>
    </rPh>
    <rPh sb="4" eb="6">
      <t>シハラ</t>
    </rPh>
    <phoneticPr fontId="2"/>
  </si>
  <si>
    <t>振込先：</t>
    <rPh sb="0" eb="1">
      <t>フ</t>
    </rPh>
    <rPh sb="1" eb="2">
      <t>コ</t>
    </rPh>
    <rPh sb="2" eb="3">
      <t>サキ</t>
    </rPh>
    <phoneticPr fontId="2"/>
  </si>
  <si>
    <t>振込先</t>
    <rPh sb="0" eb="1">
      <t>フ</t>
    </rPh>
    <rPh sb="1" eb="2">
      <t>コ</t>
    </rPh>
    <rPh sb="2" eb="3">
      <t>サキ</t>
    </rPh>
    <phoneticPr fontId="2"/>
  </si>
  <si>
    <t>←銀行名</t>
    <rPh sb="1" eb="4">
      <t>ギンコウメイ</t>
    </rPh>
    <phoneticPr fontId="2"/>
  </si>
  <si>
    <t>←支店名</t>
    <rPh sb="1" eb="4">
      <t>シテンメイ</t>
    </rPh>
    <phoneticPr fontId="2"/>
  </si>
  <si>
    <t>←口座番号</t>
    <rPh sb="1" eb="3">
      <t>コウザ</t>
    </rPh>
    <rPh sb="3" eb="5">
      <t>バンゴウ</t>
    </rPh>
    <phoneticPr fontId="2"/>
  </si>
  <si>
    <t>←振込先名</t>
    <rPh sb="1" eb="4">
      <t>フリコミサキ</t>
    </rPh>
    <rPh sb="4" eb="5">
      <t>メイ</t>
    </rPh>
    <phoneticPr fontId="2"/>
  </si>
  <si>
    <t>ｶ)ﾆﾎﾝｺﾝｻﾙﾀﾝﾄｸﾞﾙｰﾌﾟ</t>
    <phoneticPr fontId="2"/>
  </si>
  <si>
    <t>みずほ銀行</t>
    <rPh sb="3" eb="5">
      <t>ギンコウ</t>
    </rPh>
    <phoneticPr fontId="2"/>
  </si>
  <si>
    <t>目白支店</t>
    <rPh sb="0" eb="2">
      <t>メジロ</t>
    </rPh>
    <rPh sb="2" eb="4">
      <t>シテン</t>
    </rPh>
    <phoneticPr fontId="2"/>
  </si>
  <si>
    <t>登録番号：</t>
    <rPh sb="0" eb="2">
      <t>トウロク</t>
    </rPh>
    <rPh sb="2" eb="4">
      <t>バンゴウ</t>
    </rPh>
    <phoneticPr fontId="2"/>
  </si>
  <si>
    <t>普通</t>
  </si>
  <si>
    <t>0000000000000</t>
    <phoneticPr fontId="2"/>
  </si>
  <si>
    <t>支払先　：</t>
    <rPh sb="0" eb="2">
      <t>シハラ</t>
    </rPh>
    <rPh sb="2" eb="3">
      <t>サキ</t>
    </rPh>
    <phoneticPr fontId="2"/>
  </si>
  <si>
    <t>消費税</t>
    <rPh sb="0" eb="3">
      <t>ショウヒゼイ</t>
    </rPh>
    <phoneticPr fontId="2"/>
  </si>
  <si>
    <t>業務報酬合計</t>
    <rPh sb="0" eb="2">
      <t>ギョウム</t>
    </rPh>
    <rPh sb="2" eb="4">
      <t>ホウシュウ</t>
    </rPh>
    <rPh sb="4" eb="6">
      <t>ゴウケイ</t>
    </rPh>
    <phoneticPr fontId="2"/>
  </si>
  <si>
    <t>10月</t>
    <rPh sb="2" eb="3">
      <t>ガツ</t>
    </rPh>
    <phoneticPr fontId="2"/>
  </si>
  <si>
    <t>21日</t>
    <rPh sb="2" eb="3">
      <t>ニチ</t>
    </rPh>
    <phoneticPr fontId="2"/>
  </si>
  <si>
    <t>請求年</t>
    <rPh sb="0" eb="2">
      <t>セイキュウ</t>
    </rPh>
    <rPh sb="2" eb="3">
      <t>ネン</t>
    </rPh>
    <phoneticPr fontId="2"/>
  </si>
  <si>
    <t>月</t>
    <rPh sb="0" eb="1">
      <t>ガツ</t>
    </rPh>
    <phoneticPr fontId="2"/>
  </si>
  <si>
    <t>日</t>
    <rPh sb="0" eb="1">
      <t>ヒ</t>
    </rPh>
    <phoneticPr fontId="2"/>
  </si>
  <si>
    <t>←請求月の末日を入力してください</t>
    <rPh sb="1" eb="3">
      <t>セイキュウ</t>
    </rPh>
    <rPh sb="3" eb="4">
      <t>ツキ</t>
    </rPh>
    <rPh sb="5" eb="7">
      <t>マツジツ</t>
    </rPh>
    <rPh sb="8" eb="10">
      <t>ニュウリョク</t>
    </rPh>
    <phoneticPr fontId="2"/>
  </si>
  <si>
    <t>経費（別紙）</t>
    <phoneticPr fontId="2"/>
  </si>
  <si>
    <t>24日</t>
    <rPh sb="2" eb="3">
      <t>ニチ</t>
    </rPh>
    <phoneticPr fontId="2"/>
  </si>
  <si>
    <t>←Tから始まる13桁（免税の方は未記入でOK）</t>
    <rPh sb="4" eb="5">
      <t>ハジ</t>
    </rPh>
    <rPh sb="9" eb="10">
      <t>ケタ</t>
    </rPh>
    <rPh sb="11" eb="13">
      <t>メンゼイ</t>
    </rPh>
    <rPh sb="14" eb="15">
      <t>カタ</t>
    </rPh>
    <rPh sb="16" eb="19">
      <t>ミキニュウ</t>
    </rPh>
    <phoneticPr fontId="2"/>
  </si>
  <si>
    <t>東京○○</t>
    <rPh sb="0" eb="2">
      <t>トウキョウ</t>
    </rPh>
    <phoneticPr fontId="2"/>
  </si>
  <si>
    <t>10月</t>
    <rPh sb="2" eb="3">
      <t>ガツ</t>
    </rPh>
    <phoneticPr fontId="2"/>
  </si>
  <si>
    <t>28日</t>
    <rPh sb="2" eb="3">
      <t>ニチ</t>
    </rPh>
    <phoneticPr fontId="2"/>
  </si>
  <si>
    <t>AM○○調査</t>
    <rPh sb="4" eb="6">
      <t>チョウサ</t>
    </rPh>
    <phoneticPr fontId="2"/>
  </si>
  <si>
    <t>IY○○</t>
    <phoneticPr fontId="2"/>
  </si>
  <si>
    <t>法人名・屋号</t>
    <rPh sb="0" eb="2">
      <t>ホウジン</t>
    </rPh>
    <rPh sb="2" eb="3">
      <t>メイ</t>
    </rPh>
    <rPh sb="4" eb="6">
      <t>ヤゴウ</t>
    </rPh>
    <phoneticPr fontId="2"/>
  </si>
  <si>
    <t>基本情報をここに入力してください。立替経費のシートにも反映されます。</t>
    <rPh sb="0" eb="2">
      <t>キホン</t>
    </rPh>
    <rPh sb="2" eb="4">
      <t>ジョウホウ</t>
    </rPh>
    <rPh sb="8" eb="10">
      <t>ニュウリョク</t>
    </rPh>
    <rPh sb="17" eb="18">
      <t>タ</t>
    </rPh>
    <rPh sb="18" eb="19">
      <t>タイ</t>
    </rPh>
    <rPh sb="19" eb="21">
      <t>ケイヒ</t>
    </rPh>
    <rPh sb="27" eb="29">
      <t>ハンエイ</t>
    </rPh>
    <phoneticPr fontId="2"/>
  </si>
  <si>
    <t>Aモール調査</t>
    <rPh sb="4" eb="6">
      <t>チョウサ</t>
    </rPh>
    <phoneticPr fontId="2"/>
  </si>
  <si>
    <t>宿泊費実費</t>
    <rPh sb="0" eb="3">
      <t>シュクハクヒ</t>
    </rPh>
    <rPh sb="3" eb="5">
      <t>ジッピ</t>
    </rPh>
    <phoneticPr fontId="2"/>
  </si>
  <si>
    <t>購入費8%（課）</t>
  </si>
  <si>
    <t>購入費8%（課）</t>
    <rPh sb="0" eb="3">
      <t>コウニュウヒ</t>
    </rPh>
    <rPh sb="6" eb="7">
      <t>カ</t>
    </rPh>
    <phoneticPr fontId="2"/>
  </si>
  <si>
    <t>購入費10％（免）</t>
  </si>
  <si>
    <t>購入費10％（免）</t>
    <rPh sb="0" eb="3">
      <t>コウニュウヒ</t>
    </rPh>
    <rPh sb="7" eb="8">
      <t>メン</t>
    </rPh>
    <phoneticPr fontId="2"/>
  </si>
  <si>
    <t>購入費8％（免）</t>
  </si>
  <si>
    <t>購入費8％（免）</t>
    <rPh sb="0" eb="3">
      <t>コウニュウヒ</t>
    </rPh>
    <rPh sb="6" eb="7">
      <t>メン</t>
    </rPh>
    <phoneticPr fontId="2"/>
  </si>
  <si>
    <t>購入費10%（課）</t>
  </si>
  <si>
    <t>新宿</t>
    <rPh sb="0" eb="2">
      <t>シンジュク</t>
    </rPh>
    <phoneticPr fontId="2"/>
  </si>
  <si>
    <t>大宮</t>
    <rPh sb="0" eb="2">
      <t>オオミヤ</t>
    </rPh>
    <phoneticPr fontId="2"/>
  </si>
  <si>
    <t>高碕</t>
    <rPh sb="0" eb="2">
      <t>タカサキ</t>
    </rPh>
    <phoneticPr fontId="2"/>
  </si>
  <si>
    <t>購入費10%（課）</t>
    <rPh sb="0" eb="3">
      <t>コウニュウヒ</t>
    </rPh>
    <rPh sb="7" eb="8">
      <t>カ</t>
    </rPh>
    <phoneticPr fontId="2"/>
  </si>
  <si>
    <t>３件合算</t>
    <rPh sb="1" eb="2">
      <t>ケン</t>
    </rPh>
    <rPh sb="2" eb="4">
      <t>ガッサン</t>
    </rPh>
    <phoneticPr fontId="2"/>
  </si>
  <si>
    <t>2件合算</t>
    <rPh sb="1" eb="2">
      <t>ケン</t>
    </rPh>
    <rPh sb="2" eb="4">
      <t>ガッサン</t>
    </rPh>
    <phoneticPr fontId="2"/>
  </si>
  <si>
    <t>○○ヘアカットチケット購入費　</t>
    <rPh sb="11" eb="14">
      <t>コウニュウヒ</t>
    </rPh>
    <phoneticPr fontId="2"/>
  </si>
  <si>
    <t>○○ゲームセンター遊戯代</t>
    <rPh sb="9" eb="11">
      <t>ユウギ</t>
    </rPh>
    <rPh sb="11" eb="12">
      <t>ダイ</t>
    </rPh>
    <phoneticPr fontId="2"/>
  </si>
  <si>
    <t>高碕</t>
    <rPh sb="0" eb="2">
      <t>タカサキ</t>
    </rPh>
    <phoneticPr fontId="2"/>
  </si>
  <si>
    <t>Aモール</t>
    <phoneticPr fontId="2"/>
  </si>
  <si>
    <t>10月</t>
    <rPh sb="2" eb="3">
      <t>ガツ</t>
    </rPh>
    <phoneticPr fontId="2"/>
  </si>
  <si>
    <t>30日</t>
    <rPh sb="2" eb="3">
      <t>ニチ</t>
    </rPh>
    <phoneticPr fontId="2"/>
  </si>
  <si>
    <t>東京○○FBシート作成</t>
    <rPh sb="0" eb="2">
      <t>トウキョウ</t>
    </rPh>
    <rPh sb="9" eb="11">
      <t>サクセイ</t>
    </rPh>
    <phoneticPr fontId="2"/>
  </si>
  <si>
    <t>カリキュラム・テキスト作成費</t>
    <rPh sb="11" eb="13">
      <t>サクセイ</t>
    </rPh>
    <rPh sb="13" eb="14">
      <t>ヒ</t>
    </rPh>
    <phoneticPr fontId="2"/>
  </si>
  <si>
    <t>○○屋</t>
    <rPh sb="2" eb="3">
      <t>ヤ</t>
    </rPh>
    <phoneticPr fontId="2"/>
  </si>
  <si>
    <t>池袋</t>
    <rPh sb="0" eb="2">
      <t>イケブクロ</t>
    </rPh>
    <phoneticPr fontId="2"/>
  </si>
  <si>
    <t>大宮</t>
    <rPh sb="0" eb="2">
      <t>オオミヤ</t>
    </rPh>
    <phoneticPr fontId="2"/>
  </si>
  <si>
    <t>金沢</t>
    <rPh sb="0" eb="2">
      <t>カナザワ</t>
    </rPh>
    <phoneticPr fontId="2"/>
  </si>
  <si>
    <t>交通費</t>
    <phoneticPr fontId="2"/>
  </si>
  <si>
    <t>長野</t>
    <rPh sb="0" eb="2">
      <t>ナガノ</t>
    </rPh>
    <phoneticPr fontId="2"/>
  </si>
  <si>
    <t>軽井沢</t>
    <rPh sb="0" eb="2">
      <t>カルイ</t>
    </rPh>
    <rPh sb="2" eb="3">
      <t>ザワ</t>
    </rPh>
    <phoneticPr fontId="2"/>
  </si>
  <si>
    <t>△△△アウトレット</t>
  </si>
  <si>
    <t>△△△アウトレット</t>
    <phoneticPr fontId="2"/>
  </si>
  <si>
    <t>軽井沢</t>
    <rPh sb="0" eb="3">
      <t>カルイザワ</t>
    </rPh>
    <phoneticPr fontId="2"/>
  </si>
  <si>
    <t>新宿</t>
    <rPh sb="0" eb="2">
      <t>シンジュク</t>
    </rPh>
    <phoneticPr fontId="2"/>
  </si>
  <si>
    <t>請求日</t>
    <rPh sb="0" eb="2">
      <t>セイキュウ</t>
    </rPh>
    <rPh sb="2" eb="3">
      <t>ビ</t>
    </rPh>
    <phoneticPr fontId="2"/>
  </si>
  <si>
    <t>内立替経費</t>
    <rPh sb="0" eb="1">
      <t>ウチ</t>
    </rPh>
    <rPh sb="1" eb="2">
      <t>タ</t>
    </rPh>
    <rPh sb="2" eb="3">
      <t>カ</t>
    </rPh>
    <rPh sb="3" eb="5">
      <t>ケイヒ</t>
    </rPh>
    <phoneticPr fontId="2"/>
  </si>
  <si>
    <t>課税事業者と都度交渉案件は経過措置対象外のため「＊」を選択</t>
    <rPh sb="0" eb="2">
      <t>カゼイ</t>
    </rPh>
    <rPh sb="2" eb="5">
      <t>ジギョウシャ</t>
    </rPh>
    <rPh sb="6" eb="8">
      <t>ツド</t>
    </rPh>
    <rPh sb="8" eb="10">
      <t>コウショウ</t>
    </rPh>
    <rPh sb="10" eb="12">
      <t>アンケン</t>
    </rPh>
    <rPh sb="13" eb="15">
      <t>ケイカ</t>
    </rPh>
    <rPh sb="15" eb="17">
      <t>ソチ</t>
    </rPh>
    <rPh sb="17" eb="20">
      <t>タイショウガイ</t>
    </rPh>
    <rPh sb="27" eb="29">
      <t>センタク</t>
    </rPh>
    <phoneticPr fontId="2"/>
  </si>
  <si>
    <t>【電子印について】</t>
    <rPh sb="1" eb="3">
      <t>デンシ</t>
    </rPh>
    <rPh sb="3" eb="4">
      <t>イン</t>
    </rPh>
    <phoneticPr fontId="2"/>
  </si>
  <si>
    <t>〇の☆印に苗字を入れると電子印影になります</t>
    <rPh sb="3" eb="4">
      <t>ジルシ</t>
    </rPh>
    <rPh sb="5" eb="7">
      <t>ミョウジ</t>
    </rPh>
    <rPh sb="8" eb="9">
      <t>イ</t>
    </rPh>
    <rPh sb="12" eb="14">
      <t>デンシ</t>
    </rPh>
    <rPh sb="14" eb="16">
      <t>インエイ</t>
    </rPh>
    <phoneticPr fontId="2"/>
  </si>
  <si>
    <t>電子印影を別途お持ちの方は「挿入」の「画像」でファイルを読み込み、〇の部分と差し替えてください</t>
    <rPh sb="0" eb="2">
      <t>デンシ</t>
    </rPh>
    <rPh sb="2" eb="4">
      <t>インエイ</t>
    </rPh>
    <rPh sb="5" eb="7">
      <t>ベット</t>
    </rPh>
    <rPh sb="8" eb="9">
      <t>モ</t>
    </rPh>
    <rPh sb="11" eb="12">
      <t>カタ</t>
    </rPh>
    <rPh sb="14" eb="16">
      <t>ソウニュウ</t>
    </rPh>
    <rPh sb="19" eb="21">
      <t>ガゾウ</t>
    </rPh>
    <rPh sb="28" eb="29">
      <t>ヨ</t>
    </rPh>
    <rPh sb="30" eb="31">
      <t>コ</t>
    </rPh>
    <rPh sb="35" eb="37">
      <t>ブブン</t>
    </rPh>
    <rPh sb="38" eb="39">
      <t>サ</t>
    </rPh>
    <rPh sb="40" eb="41">
      <t>カ</t>
    </rPh>
    <phoneticPr fontId="2"/>
  </si>
  <si>
    <t>免税</t>
  </si>
  <si>
    <t>経過措置</t>
  </si>
  <si>
    <t>＊</t>
  </si>
  <si>
    <t>百貨・専門店研究所</t>
    <rPh sb="0" eb="2">
      <t>ヒャッカ</t>
    </rPh>
    <rPh sb="3" eb="6">
      <t>センモンテン</t>
    </rPh>
    <rPh sb="6" eb="9">
      <t>ケンキュウジョ</t>
    </rPh>
    <phoneticPr fontId="2"/>
  </si>
  <si>
    <t>非課税</t>
  </si>
  <si>
    <t>非課税</t>
    <rPh sb="0" eb="3">
      <t>ヒカゼイ</t>
    </rPh>
    <phoneticPr fontId="2"/>
  </si>
  <si>
    <t>有</t>
    <rPh sb="0" eb="1">
      <t>ア</t>
    </rPh>
    <phoneticPr fontId="2"/>
  </si>
  <si>
    <t>宿泊税（消費税対象外）</t>
    <rPh sb="0" eb="2">
      <t>シュクハク</t>
    </rPh>
    <rPh sb="2" eb="3">
      <t>ゼイ</t>
    </rPh>
    <rPh sb="4" eb="7">
      <t>ショウヒゼイ</t>
    </rPh>
    <rPh sb="7" eb="10">
      <t>タイショウガイ</t>
    </rPh>
    <phoneticPr fontId="2"/>
  </si>
  <si>
    <t>宝くじ売り場調査購入費</t>
    <rPh sb="0" eb="1">
      <t>タカラ</t>
    </rPh>
    <rPh sb="3" eb="4">
      <t>ウ</t>
    </rPh>
    <rPh sb="5" eb="6">
      <t>バ</t>
    </rPh>
    <rPh sb="6" eb="8">
      <t>チョウサ</t>
    </rPh>
    <rPh sb="8" eb="11">
      <t>コウニュウヒ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</si>
</sst>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quot;円（消費税込）&quot;"/>
    <numFmt numFmtId="177" formatCode="m&quot;月&quot;d&quot;日&quot;;@"/>
    <numFmt numFmtId="178" formatCode="#,###&quot;円(報酬税抜)&quot;"/>
    <numFmt numFmtId="179" formatCode="yyyy&quot;年&quot;m&quot;月&quot;d&quot;日&quot;;@"/>
    <numFmt numFmtId="180" formatCode="&quot;¥&quot;#,##0_);[Red]\(&quot;¥&quot;#,##0\)"/>
    <numFmt numFmtId="181" formatCode="&quot;¥&quot;#,##0&quot;(税込)&quot;;&quot;¥&quot;\-#,##0&quot;(税込)&quot;"/>
    <numFmt numFmtId="182" formatCode="#,##0&quot;円（非課税）&quot;"/>
  </numFmts>
  <fonts count="3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20"/>
      <name val="ＭＳ Ｐゴシック"/>
      <family val="3"/>
      <charset val="128"/>
    </font>
    <font>
      <b/>
      <sz val="14"/>
      <name val="ＭＳ Ｐゴシック"/>
      <family val="3"/>
      <charset val="128"/>
    </font>
    <font>
      <b/>
      <sz val="18"/>
      <name val="ＭＳ Ｐゴシック"/>
      <family val="3"/>
      <charset val="128"/>
    </font>
    <font>
      <sz val="10"/>
      <color rgb="FF0070C0"/>
      <name val="ＭＳ Ｐゴシック"/>
      <family val="3"/>
      <charset val="128"/>
    </font>
    <font>
      <sz val="11"/>
      <color theme="1"/>
      <name val="ＭＳ Ｐゴシック"/>
      <family val="2"/>
      <charset val="128"/>
      <scheme val="minor"/>
    </font>
    <font>
      <b/>
      <sz val="12"/>
      <color rgb="FF0070C0"/>
      <name val="ＭＳ Ｐゴシック"/>
      <family val="3"/>
      <charset val="128"/>
    </font>
    <font>
      <b/>
      <sz val="9"/>
      <color theme="0"/>
      <name val="ＭＳ Ｐゴシック"/>
      <family val="3"/>
      <charset val="128"/>
    </font>
    <font>
      <b/>
      <sz val="30"/>
      <name val="ＭＳ Ｐゴシック"/>
      <family val="3"/>
      <charset val="128"/>
    </font>
    <font>
      <sz val="12"/>
      <color rgb="FF0070C0"/>
      <name val="ＭＳ Ｐゴシック"/>
      <family val="3"/>
      <charset val="128"/>
    </font>
    <font>
      <sz val="12"/>
      <name val="ＭＳ Ｐゴシック"/>
      <family val="3"/>
      <charset val="128"/>
    </font>
    <font>
      <sz val="14"/>
      <color rgb="FF0070C0"/>
      <name val="ＭＳ Ｐゴシック"/>
      <family val="3"/>
      <charset val="128"/>
    </font>
    <font>
      <sz val="14"/>
      <name val="ＭＳ Ｐゴシック"/>
      <family val="3"/>
      <charset val="128"/>
    </font>
    <font>
      <b/>
      <sz val="16"/>
      <name val="ＭＳ Ｐゴシック"/>
      <family val="3"/>
      <charset val="128"/>
    </font>
    <font>
      <b/>
      <sz val="24"/>
      <name val="ＭＳ Ｐゴシック"/>
      <family val="3"/>
      <charset val="128"/>
    </font>
    <font>
      <b/>
      <sz val="16"/>
      <color theme="0"/>
      <name val="BIZ UDゴシック"/>
      <family val="3"/>
      <charset val="128"/>
    </font>
    <font>
      <sz val="9"/>
      <name val="BIZ UDゴシック"/>
      <family val="3"/>
      <charset val="128"/>
    </font>
    <font>
      <sz val="11"/>
      <name val="BIZ UDゴシック"/>
      <family val="3"/>
      <charset val="128"/>
    </font>
    <font>
      <b/>
      <sz val="12"/>
      <name val="BIZ UDゴシック"/>
      <family val="3"/>
      <charset val="128"/>
    </font>
    <font>
      <sz val="10"/>
      <name val="BIZ UDゴシック"/>
      <family val="3"/>
      <charset val="128"/>
    </font>
    <font>
      <sz val="11"/>
      <color theme="0"/>
      <name val="BIZ UDゴシック"/>
      <family val="3"/>
      <charset val="128"/>
    </font>
    <font>
      <b/>
      <sz val="9"/>
      <color theme="0"/>
      <name val="BIZ UDゴシック"/>
      <family val="3"/>
      <charset val="128"/>
    </font>
    <font>
      <sz val="4"/>
      <name val="BIZ UDゴシック"/>
      <family val="3"/>
      <charset val="128"/>
    </font>
    <font>
      <b/>
      <sz val="9"/>
      <name val="BIZ UDゴシック"/>
      <family val="3"/>
      <charset val="128"/>
    </font>
    <font>
      <sz val="11"/>
      <color rgb="FFFF0000"/>
      <name val="ＭＳ Ｐゴシック"/>
      <family val="3"/>
      <charset val="128"/>
    </font>
    <font>
      <sz val="9"/>
      <color theme="2" tint="-9.9978637043366805E-2"/>
      <name val="BIZ UDゴシック"/>
      <family val="3"/>
      <charset val="128"/>
    </font>
    <font>
      <sz val="9"/>
      <color theme="0"/>
      <name val="BIZ UDゴシック"/>
      <family val="3"/>
      <charset val="128"/>
    </font>
    <font>
      <b/>
      <sz val="11"/>
      <name val="BIZ UDゴシック"/>
      <family val="3"/>
      <charset val="128"/>
    </font>
    <font>
      <sz val="8"/>
      <name val="BIZ UDゴシック"/>
      <family val="3"/>
      <charset val="128"/>
    </font>
    <font>
      <sz val="6"/>
      <name val="BIZ UDゴシック"/>
      <family val="3"/>
      <charset val="128"/>
    </font>
    <font>
      <b/>
      <sz val="10"/>
      <color rgb="FFFF0000"/>
      <name val="HG丸ｺﾞｼｯｸM-PRO"/>
      <family val="3"/>
      <charset val="128"/>
    </font>
    <font>
      <sz val="11"/>
      <color theme="3" tint="0.39997558519241921"/>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DCE6F1"/>
        <bgColor indexed="64"/>
      </patternFill>
    </fill>
    <fill>
      <patternFill patternType="solid">
        <fgColor rgb="FFFFC000"/>
        <bgColor indexed="64"/>
      </patternFill>
    </fill>
    <fill>
      <patternFill patternType="solid">
        <fgColor rgb="FFFFFF00"/>
        <bgColor indexed="64"/>
      </patternFill>
    </fill>
    <fill>
      <patternFill patternType="solid">
        <fgColor rgb="FF416F68"/>
        <bgColor indexed="64"/>
      </patternFill>
    </fill>
    <fill>
      <patternFill patternType="solid">
        <fgColor rgb="FF80B6AE"/>
        <bgColor indexed="64"/>
      </patternFill>
    </fill>
    <fill>
      <patternFill patternType="solid">
        <fgColor rgb="FFE4F0EE"/>
        <bgColor indexed="64"/>
      </patternFill>
    </fill>
    <fill>
      <patternFill patternType="solid">
        <fgColor theme="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rgb="FF416F68"/>
      </bottom>
      <diagonal/>
    </border>
    <border>
      <left style="dotted">
        <color rgb="FF416F68"/>
      </left>
      <right/>
      <top/>
      <bottom style="thin">
        <color indexed="64"/>
      </bottom>
      <diagonal/>
    </border>
    <border>
      <left style="dotted">
        <color rgb="FF416F68"/>
      </left>
      <right/>
      <top/>
      <bottom/>
      <diagonal/>
    </border>
    <border>
      <left style="dotted">
        <color rgb="FF416F68"/>
      </left>
      <right style="dotted">
        <color rgb="FF416F68"/>
      </right>
      <top/>
      <bottom style="thin">
        <color indexed="64"/>
      </bottom>
      <diagonal/>
    </border>
    <border>
      <left style="dotted">
        <color rgb="FF416F68"/>
      </left>
      <right style="dotted">
        <color rgb="FF416F68"/>
      </right>
      <top/>
      <bottom/>
      <diagonal/>
    </border>
    <border>
      <left style="thin">
        <color rgb="FF416F68"/>
      </left>
      <right/>
      <top/>
      <bottom style="thin">
        <color indexed="64"/>
      </bottom>
      <diagonal/>
    </border>
    <border>
      <left style="thin">
        <color rgb="FF416F68"/>
      </left>
      <right/>
      <top/>
      <bottom/>
      <diagonal/>
    </border>
    <border>
      <left style="thin">
        <color rgb="FF416F68"/>
      </left>
      <right style="dotted">
        <color rgb="FF416F68"/>
      </right>
      <top/>
      <bottom style="thin">
        <color indexed="64"/>
      </bottom>
      <diagonal/>
    </border>
    <border>
      <left style="thin">
        <color rgb="FF416F68"/>
      </left>
      <right style="dotted">
        <color rgb="FF416F68"/>
      </right>
      <top/>
      <bottom/>
      <diagonal/>
    </border>
    <border>
      <left style="thin">
        <color indexed="64"/>
      </left>
      <right/>
      <top/>
      <bottom/>
      <diagonal/>
    </border>
    <border>
      <left/>
      <right style="thin">
        <color indexed="64"/>
      </right>
      <top/>
      <bottom/>
      <diagonal/>
    </border>
    <border>
      <left/>
      <right/>
      <top style="medium">
        <color rgb="FF416F68"/>
      </top>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315">
    <xf numFmtId="0" fontId="0" fillId="0" borderId="0" xfId="0">
      <alignment vertical="center"/>
    </xf>
    <xf numFmtId="0" fontId="3" fillId="3" borderId="0" xfId="0" applyFont="1" applyFill="1" applyAlignment="1">
      <alignment horizontal="center" vertical="center" wrapText="1"/>
    </xf>
    <xf numFmtId="0" fontId="20" fillId="0" borderId="0" xfId="0" applyFont="1" applyAlignment="1">
      <alignment horizontal="center" vertical="center"/>
    </xf>
    <xf numFmtId="0" fontId="21" fillId="0" borderId="0" xfId="0" applyFont="1" applyAlignment="1"/>
    <xf numFmtId="9" fontId="21" fillId="0" borderId="0" xfId="0" applyNumberFormat="1" applyFont="1" applyAlignment="1"/>
    <xf numFmtId="0" fontId="22" fillId="0" borderId="0" xfId="0" applyFont="1" applyAlignment="1"/>
    <xf numFmtId="0" fontId="21" fillId="0" borderId="0" xfId="0" applyFont="1">
      <alignment vertical="center"/>
    </xf>
    <xf numFmtId="0" fontId="24" fillId="0" borderId="0" xfId="0" applyFont="1" applyAlignment="1"/>
    <xf numFmtId="179" fontId="27" fillId="0" borderId="0" xfId="0" applyNumberFormat="1" applyFont="1" applyAlignment="1"/>
    <xf numFmtId="179" fontId="21" fillId="0" borderId="0" xfId="0" applyNumberFormat="1" applyFont="1" applyAlignment="1"/>
    <xf numFmtId="56" fontId="21" fillId="0" borderId="0" xfId="0" applyNumberFormat="1" applyFont="1" applyAlignment="1"/>
    <xf numFmtId="0" fontId="21" fillId="0" borderId="0" xfId="0" applyFont="1" applyAlignment="1">
      <alignment horizontal="right"/>
    </xf>
    <xf numFmtId="5" fontId="21" fillId="0" borderId="0" xfId="0" applyNumberFormat="1" applyFont="1" applyAlignment="1">
      <alignment horizontal="right" shrinkToFit="1"/>
    </xf>
    <xf numFmtId="177" fontId="21" fillId="0" borderId="0" xfId="0" applyNumberFormat="1" applyFont="1" applyAlignment="1">
      <alignment horizontal="right"/>
    </xf>
    <xf numFmtId="0" fontId="28" fillId="8" borderId="17" xfId="0" applyFont="1" applyFill="1" applyBorder="1" applyAlignment="1">
      <alignment horizontal="center" vertical="center"/>
    </xf>
    <xf numFmtId="0" fontId="28" fillId="8" borderId="19" xfId="0" applyFont="1" applyFill="1" applyBorder="1" applyAlignment="1">
      <alignment horizontal="center" vertical="center"/>
    </xf>
    <xf numFmtId="0" fontId="21" fillId="8" borderId="21" xfId="0" applyFont="1" applyFill="1" applyBorder="1" applyAlignment="1">
      <alignment horizontal="center" vertical="center"/>
    </xf>
    <xf numFmtId="0" fontId="26" fillId="0" borderId="0" xfId="0" applyFont="1" applyAlignment="1">
      <alignment horizontal="center" vertical="center"/>
    </xf>
    <xf numFmtId="180" fontId="21" fillId="0" borderId="0" xfId="0" applyNumberFormat="1" applyFont="1">
      <alignment vertical="center"/>
    </xf>
    <xf numFmtId="0" fontId="29" fillId="0" borderId="0" xfId="0" applyFont="1">
      <alignment vertical="center"/>
    </xf>
    <xf numFmtId="0" fontId="21" fillId="0" borderId="0" xfId="0" applyFont="1" applyAlignment="1">
      <alignment vertical="center" wrapText="1"/>
    </xf>
    <xf numFmtId="0" fontId="21" fillId="0" borderId="0" xfId="0" applyFont="1" applyAlignment="1">
      <alignment shrinkToFit="1"/>
    </xf>
    <xf numFmtId="0" fontId="21" fillId="8" borderId="0" xfId="0" applyFont="1" applyFill="1" applyAlignment="1">
      <alignment horizontal="center" vertical="center"/>
    </xf>
    <xf numFmtId="0" fontId="0" fillId="0" borderId="0" xfId="0" applyAlignment="1">
      <alignment horizontal="left" vertical="center"/>
    </xf>
    <xf numFmtId="0" fontId="21" fillId="0" borderId="10" xfId="0" applyFont="1" applyBorder="1" applyAlignment="1">
      <alignment horizontal="left" vertical="center"/>
    </xf>
    <xf numFmtId="0" fontId="21" fillId="0" borderId="9" xfId="0" applyFont="1" applyBorder="1" applyAlignment="1">
      <alignment horizontal="left" vertical="center"/>
    </xf>
    <xf numFmtId="180" fontId="21" fillId="0" borderId="9" xfId="0" applyNumberFormat="1" applyFont="1" applyBorder="1" applyAlignment="1">
      <alignment horizontal="left" vertical="center"/>
    </xf>
    <xf numFmtId="180" fontId="21" fillId="0" borderId="11" xfId="0" applyNumberFormat="1" applyFont="1" applyBorder="1" applyAlignment="1">
      <alignment horizontal="left" vertical="center"/>
    </xf>
    <xf numFmtId="0" fontId="21" fillId="0" borderId="22" xfId="0" applyFont="1" applyBorder="1" applyAlignment="1">
      <alignment horizontal="left" vertical="center"/>
    </xf>
    <xf numFmtId="0" fontId="21" fillId="0" borderId="8" xfId="0" applyFont="1" applyBorder="1" applyAlignment="1">
      <alignment horizontal="left" vertical="center"/>
    </xf>
    <xf numFmtId="0" fontId="21" fillId="0" borderId="6" xfId="0" applyFont="1" applyBorder="1" applyAlignment="1">
      <alignment horizontal="center" vertical="center"/>
    </xf>
    <xf numFmtId="0" fontId="29" fillId="10" borderId="0" xfId="0" applyFont="1" applyFill="1">
      <alignment vertical="center"/>
    </xf>
    <xf numFmtId="5" fontId="21" fillId="0" borderId="0" xfId="0" applyNumberFormat="1" applyFont="1" applyAlignment="1">
      <alignment horizontal="right"/>
    </xf>
    <xf numFmtId="9" fontId="0" fillId="0" borderId="0" xfId="0" applyNumberFormat="1">
      <alignment vertical="center"/>
    </xf>
    <xf numFmtId="5" fontId="21" fillId="0" borderId="0" xfId="0" applyNumberFormat="1" applyFont="1" applyAlignment="1">
      <alignment horizontal="left"/>
    </xf>
    <xf numFmtId="5" fontId="21" fillId="0" borderId="2" xfId="0" applyNumberFormat="1" applyFont="1" applyBorder="1" applyAlignment="1">
      <alignment horizontal="right" vertical="center"/>
    </xf>
    <xf numFmtId="0" fontId="21" fillId="0" borderId="9" xfId="0" applyFont="1" applyBorder="1" applyAlignment="1">
      <alignment shrinkToFit="1"/>
    </xf>
    <xf numFmtId="5" fontId="21" fillId="0" borderId="9" xfId="0" applyNumberFormat="1" applyFont="1" applyBorder="1" applyAlignment="1"/>
    <xf numFmtId="0" fontId="23" fillId="0" borderId="0" xfId="0" applyFont="1">
      <alignment vertical="center"/>
    </xf>
    <xf numFmtId="5" fontId="21" fillId="0" borderId="0" xfId="0" applyNumberFormat="1" applyFont="1" applyAlignment="1"/>
    <xf numFmtId="31" fontId="21" fillId="0" borderId="0" xfId="0" applyNumberFormat="1" applyFont="1">
      <alignment vertical="center"/>
    </xf>
    <xf numFmtId="0" fontId="0" fillId="0" borderId="0" xfId="0" applyAlignment="1">
      <alignment horizontal="center" vertical="center"/>
    </xf>
    <xf numFmtId="0" fontId="0" fillId="10" borderId="0" xfId="0" applyFill="1">
      <alignment vertical="center"/>
    </xf>
    <xf numFmtId="0" fontId="33" fillId="0" borderId="0" xfId="0" applyFont="1">
      <alignment vertical="center"/>
    </xf>
    <xf numFmtId="5" fontId="31" fillId="7" borderId="2" xfId="0" applyNumberFormat="1" applyFont="1" applyFill="1" applyBorder="1" applyAlignment="1">
      <alignment horizontal="center" vertical="center"/>
    </xf>
    <xf numFmtId="0" fontId="31" fillId="7" borderId="2" xfId="0" applyFont="1" applyFill="1" applyBorder="1" applyAlignment="1">
      <alignment horizontal="center" vertical="center" shrinkToFit="1"/>
    </xf>
    <xf numFmtId="5" fontId="31" fillId="0" borderId="0" xfId="0" applyNumberFormat="1" applyFont="1">
      <alignment vertical="center"/>
    </xf>
    <xf numFmtId="0" fontId="31" fillId="0" borderId="0" xfId="0" applyFont="1" applyAlignment="1">
      <alignment vertical="center" shrinkToFit="1"/>
    </xf>
    <xf numFmtId="56" fontId="21" fillId="0" borderId="0" xfId="0" applyNumberFormat="1" applyFont="1" applyAlignment="1">
      <alignment vertical="top"/>
    </xf>
    <xf numFmtId="56" fontId="34" fillId="0" borderId="0" xfId="0" applyNumberFormat="1" applyFont="1" applyAlignment="1"/>
    <xf numFmtId="0" fontId="21" fillId="0" borderId="0" xfId="0" applyFont="1" applyAlignment="1">
      <alignment horizontal="right" vertical="center"/>
    </xf>
    <xf numFmtId="0" fontId="21" fillId="0" borderId="0" xfId="0" applyFont="1" applyAlignment="1">
      <alignment horizontal="left" vertical="center"/>
    </xf>
    <xf numFmtId="5" fontId="21" fillId="0" borderId="21" xfId="0" applyNumberFormat="1" applyFont="1" applyBorder="1">
      <alignment vertical="center"/>
    </xf>
    <xf numFmtId="0" fontId="21" fillId="0" borderId="17" xfId="0" applyFont="1" applyBorder="1">
      <alignment vertical="center"/>
    </xf>
    <xf numFmtId="5" fontId="21" fillId="0" borderId="19" xfId="0" applyNumberFormat="1" applyFont="1" applyBorder="1" applyAlignment="1">
      <alignment vertical="center" shrinkToFit="1"/>
    </xf>
    <xf numFmtId="0" fontId="21" fillId="9" borderId="0" xfId="0" applyFont="1" applyFill="1" applyAlignment="1">
      <alignment horizontal="right" vertical="center"/>
    </xf>
    <xf numFmtId="0" fontId="21" fillId="9" borderId="0" xfId="0" applyFont="1" applyFill="1" applyAlignment="1">
      <alignment horizontal="left" vertical="center"/>
    </xf>
    <xf numFmtId="5" fontId="21" fillId="9" borderId="21" xfId="0" applyNumberFormat="1" applyFont="1" applyFill="1" applyBorder="1">
      <alignment vertical="center"/>
    </xf>
    <xf numFmtId="0" fontId="21" fillId="9" borderId="17" xfId="0" applyFont="1" applyFill="1" applyBorder="1">
      <alignment vertical="center"/>
    </xf>
    <xf numFmtId="5" fontId="21" fillId="9" borderId="19" xfId="0" applyNumberFormat="1" applyFont="1" applyFill="1" applyBorder="1" applyAlignment="1">
      <alignment vertical="center" shrinkToFit="1"/>
    </xf>
    <xf numFmtId="0" fontId="21" fillId="9" borderId="1" xfId="0" applyFont="1" applyFill="1" applyBorder="1" applyAlignment="1">
      <alignment horizontal="right" vertical="center"/>
    </xf>
    <xf numFmtId="0" fontId="21" fillId="9" borderId="1" xfId="0" applyFont="1" applyFill="1" applyBorder="1" applyAlignment="1">
      <alignment horizontal="left" vertical="center"/>
    </xf>
    <xf numFmtId="5" fontId="21" fillId="9" borderId="20" xfId="0" applyNumberFormat="1" applyFont="1" applyFill="1" applyBorder="1">
      <alignment vertical="center"/>
    </xf>
    <xf numFmtId="0" fontId="21" fillId="9" borderId="16" xfId="0" applyFont="1" applyFill="1" applyBorder="1">
      <alignment vertical="center"/>
    </xf>
    <xf numFmtId="5" fontId="21" fillId="9" borderId="18" xfId="0" applyNumberFormat="1" applyFont="1" applyFill="1" applyBorder="1" applyAlignment="1">
      <alignment vertical="center" shrinkToFit="1"/>
    </xf>
    <xf numFmtId="0" fontId="0" fillId="0" borderId="0" xfId="0" applyProtection="1">
      <alignment vertical="center"/>
      <protection locked="0"/>
    </xf>
    <xf numFmtId="9" fontId="0" fillId="0" borderId="0" xfId="0" applyNumberFormat="1" applyProtection="1">
      <alignment vertical="center"/>
      <protection locked="0"/>
    </xf>
    <xf numFmtId="0" fontId="33" fillId="0" borderId="0" xfId="0" applyFont="1" applyProtection="1">
      <alignment vertical="center"/>
      <protection locked="0"/>
    </xf>
    <xf numFmtId="31" fontId="21" fillId="0" borderId="0" xfId="0" applyNumberFormat="1" applyFont="1" applyProtection="1">
      <alignment vertical="center"/>
      <protection locked="0"/>
    </xf>
    <xf numFmtId="0" fontId="20"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1" fillId="0" borderId="0" xfId="0" applyFont="1" applyAlignment="1" applyProtection="1">
      <protection locked="0"/>
    </xf>
    <xf numFmtId="9" fontId="21" fillId="0" borderId="0" xfId="0" applyNumberFormat="1" applyFont="1" applyAlignment="1" applyProtection="1">
      <protection locked="0"/>
    </xf>
    <xf numFmtId="0" fontId="22" fillId="0" borderId="0" xfId="0" applyFont="1" applyAlignment="1" applyProtection="1">
      <protection locked="0"/>
    </xf>
    <xf numFmtId="0" fontId="0" fillId="0" borderId="2" xfId="0" applyBorder="1" applyProtection="1">
      <alignment vertical="center"/>
      <protection locked="0"/>
    </xf>
    <xf numFmtId="0" fontId="21" fillId="0" borderId="0" xfId="0" applyFont="1" applyProtection="1">
      <alignment vertical="center"/>
      <protection locked="0"/>
    </xf>
    <xf numFmtId="0" fontId="29" fillId="10" borderId="2" xfId="0" applyFont="1" applyFill="1" applyBorder="1" applyProtection="1">
      <alignment vertical="center"/>
      <protection locked="0"/>
    </xf>
    <xf numFmtId="0" fontId="21" fillId="0" borderId="0" xfId="0" applyFont="1" applyAlignment="1" applyProtection="1">
      <alignment vertical="center" wrapText="1"/>
      <protection locked="0"/>
    </xf>
    <xf numFmtId="0" fontId="0" fillId="0" borderId="10" xfId="0" applyBorder="1" applyProtection="1">
      <alignment vertical="center"/>
      <protection locked="0"/>
    </xf>
    <xf numFmtId="0" fontId="0" fillId="0" borderId="8" xfId="0" applyBorder="1" applyProtection="1">
      <alignment vertical="center"/>
      <protection locked="0"/>
    </xf>
    <xf numFmtId="0" fontId="23" fillId="0" borderId="0" xfId="0" applyFont="1" applyProtection="1">
      <alignment vertical="center"/>
      <protection locked="0"/>
    </xf>
    <xf numFmtId="0" fontId="21" fillId="0" borderId="6" xfId="0" applyFont="1" applyBorder="1" applyAlignment="1" applyProtection="1">
      <alignment horizontal="center" vertical="center"/>
      <protection locked="0"/>
    </xf>
    <xf numFmtId="0" fontId="29" fillId="0" borderId="0" xfId="0" applyFont="1" applyProtection="1">
      <alignment vertical="center"/>
      <protection locked="0"/>
    </xf>
    <xf numFmtId="0" fontId="22" fillId="0" borderId="0" xfId="0" applyFont="1" applyProtection="1">
      <alignment vertical="center"/>
      <protection locked="0"/>
    </xf>
    <xf numFmtId="180" fontId="21" fillId="0" borderId="0" xfId="0" applyNumberFormat="1" applyFont="1" applyProtection="1">
      <alignment vertical="center"/>
      <protection locked="0"/>
    </xf>
    <xf numFmtId="5" fontId="21" fillId="0" borderId="0" xfId="0" applyNumberFormat="1" applyFont="1" applyAlignment="1" applyProtection="1">
      <protection locked="0"/>
    </xf>
    <xf numFmtId="0" fontId="21" fillId="0" borderId="0" xfId="0" applyFont="1" applyAlignment="1" applyProtection="1">
      <alignment horizontal="right"/>
      <protection locked="0"/>
    </xf>
    <xf numFmtId="0" fontId="21" fillId="0" borderId="10"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180" fontId="21" fillId="0" borderId="9" xfId="0" applyNumberFormat="1" applyFont="1" applyBorder="1" applyAlignment="1" applyProtection="1">
      <alignment horizontal="left" vertical="center"/>
      <protection locked="0"/>
    </xf>
    <xf numFmtId="180" fontId="21" fillId="0" borderId="11" xfId="0" applyNumberFormat="1" applyFont="1" applyBorder="1" applyAlignment="1" applyProtection="1">
      <alignment horizontal="left" vertical="center"/>
      <protection locked="0"/>
    </xf>
    <xf numFmtId="0" fontId="24" fillId="0" borderId="0" xfId="0" applyFont="1" applyAlignment="1" applyProtection="1">
      <protection locked="0"/>
    </xf>
    <xf numFmtId="0" fontId="21" fillId="0" borderId="22"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21" fillId="8" borderId="0" xfId="0" applyFont="1" applyFill="1" applyAlignment="1" applyProtection="1">
      <alignment horizontal="center" vertical="center"/>
      <protection locked="0"/>
    </xf>
    <xf numFmtId="0" fontId="21" fillId="8" borderId="21" xfId="0" applyFont="1" applyFill="1" applyBorder="1" applyAlignment="1" applyProtection="1">
      <alignment horizontal="center" vertical="center"/>
      <protection locked="0"/>
    </xf>
    <xf numFmtId="0" fontId="28" fillId="8" borderId="17" xfId="0" applyFont="1" applyFill="1" applyBorder="1" applyAlignment="1" applyProtection="1">
      <alignment horizontal="center" vertical="center"/>
      <protection locked="0"/>
    </xf>
    <xf numFmtId="0" fontId="28" fillId="8" borderId="19" xfId="0" applyFont="1" applyFill="1" applyBorder="1" applyAlignment="1" applyProtection="1">
      <alignment horizontal="center" vertical="center"/>
      <protection locked="0"/>
    </xf>
    <xf numFmtId="0" fontId="0" fillId="10" borderId="2" xfId="0" applyFill="1" applyBorder="1" applyProtection="1">
      <alignment vertical="center"/>
      <protection locked="0"/>
    </xf>
    <xf numFmtId="0" fontId="21" fillId="0" borderId="0" xfId="0" applyFont="1" applyAlignment="1" applyProtection="1">
      <alignment horizontal="right" vertical="center"/>
      <protection locked="0"/>
    </xf>
    <xf numFmtId="0" fontId="21" fillId="0" borderId="0" xfId="0" applyFont="1" applyAlignment="1" applyProtection="1">
      <alignment horizontal="left" vertical="center"/>
      <protection locked="0"/>
    </xf>
    <xf numFmtId="5" fontId="21" fillId="0" borderId="21" xfId="0" applyNumberFormat="1" applyFont="1" applyBorder="1" applyProtection="1">
      <alignment vertical="center"/>
      <protection locked="0"/>
    </xf>
    <xf numFmtId="0" fontId="21" fillId="0" borderId="17" xfId="0" applyFont="1" applyBorder="1" applyProtection="1">
      <alignment vertical="center"/>
      <protection locked="0"/>
    </xf>
    <xf numFmtId="0" fontId="21" fillId="9" borderId="0" xfId="0" applyFont="1" applyFill="1" applyAlignment="1" applyProtection="1">
      <alignment horizontal="right" vertical="center"/>
      <protection locked="0"/>
    </xf>
    <xf numFmtId="0" fontId="21" fillId="9" borderId="0" xfId="0" applyFont="1" applyFill="1" applyAlignment="1" applyProtection="1">
      <alignment horizontal="left" vertical="center"/>
      <protection locked="0"/>
    </xf>
    <xf numFmtId="5" fontId="21" fillId="9" borderId="21" xfId="0" applyNumberFormat="1" applyFont="1" applyFill="1" applyBorder="1" applyProtection="1">
      <alignment vertical="center"/>
      <protection locked="0"/>
    </xf>
    <xf numFmtId="0" fontId="21" fillId="9" borderId="17" xfId="0" applyFont="1" applyFill="1" applyBorder="1" applyProtection="1">
      <alignment vertical="center"/>
      <protection locked="0"/>
    </xf>
    <xf numFmtId="0" fontId="21" fillId="9" borderId="1" xfId="0" applyFont="1" applyFill="1" applyBorder="1" applyAlignment="1" applyProtection="1">
      <alignment horizontal="right" vertical="center"/>
      <protection locked="0"/>
    </xf>
    <xf numFmtId="0" fontId="21" fillId="9" borderId="1" xfId="0" applyFont="1" applyFill="1" applyBorder="1" applyAlignment="1" applyProtection="1">
      <alignment horizontal="left" vertical="center"/>
      <protection locked="0"/>
    </xf>
    <xf numFmtId="5" fontId="21" fillId="9" borderId="20" xfId="0" applyNumberFormat="1" applyFont="1" applyFill="1" applyBorder="1" applyProtection="1">
      <alignment vertical="center"/>
      <protection locked="0"/>
    </xf>
    <xf numFmtId="0" fontId="21" fillId="9" borderId="16" xfId="0" applyFont="1" applyFill="1" applyBorder="1" applyProtection="1">
      <alignment vertical="center"/>
      <protection locked="0"/>
    </xf>
    <xf numFmtId="56" fontId="21" fillId="0" borderId="0" xfId="0" applyNumberFormat="1" applyFont="1" applyAlignment="1" applyProtection="1">
      <protection locked="0"/>
    </xf>
    <xf numFmtId="0" fontId="21" fillId="0" borderId="0" xfId="0" applyFont="1" applyAlignment="1" applyProtection="1">
      <alignment shrinkToFit="1"/>
      <protection locked="0"/>
    </xf>
    <xf numFmtId="5" fontId="21" fillId="0" borderId="0" xfId="0" applyNumberFormat="1" applyFont="1" applyAlignment="1" applyProtection="1">
      <alignment horizontal="left"/>
      <protection locked="0"/>
    </xf>
    <xf numFmtId="5" fontId="21" fillId="0" borderId="0" xfId="0" applyNumberFormat="1" applyFont="1" applyAlignment="1" applyProtection="1">
      <alignment horizontal="right"/>
      <protection locked="0"/>
    </xf>
    <xf numFmtId="5" fontId="21" fillId="0" borderId="0" xfId="0" applyNumberFormat="1" applyFont="1" applyAlignment="1" applyProtection="1">
      <alignment horizontal="right" shrinkToFit="1"/>
      <protection locked="0"/>
    </xf>
    <xf numFmtId="177" fontId="21" fillId="0" borderId="0" xfId="0" applyNumberFormat="1" applyFont="1" applyAlignment="1" applyProtection="1">
      <alignment horizontal="right"/>
      <protection locked="0"/>
    </xf>
    <xf numFmtId="56" fontId="21" fillId="0" borderId="0" xfId="0" applyNumberFormat="1" applyFont="1" applyAlignment="1" applyProtection="1">
      <alignment vertical="top"/>
      <protection locked="0"/>
    </xf>
    <xf numFmtId="5" fontId="31" fillId="0" borderId="0" xfId="0" applyNumberFormat="1" applyFont="1" applyProtection="1">
      <alignment vertical="center"/>
      <protection locked="0"/>
    </xf>
    <xf numFmtId="5" fontId="31" fillId="7" borderId="2" xfId="0" applyNumberFormat="1" applyFont="1" applyFill="1" applyBorder="1" applyAlignment="1" applyProtection="1">
      <alignment horizontal="center" vertical="center"/>
      <protection locked="0"/>
    </xf>
    <xf numFmtId="0" fontId="31" fillId="0" borderId="0" xfId="0" applyFont="1" applyAlignment="1" applyProtection="1">
      <alignment vertical="center" shrinkToFit="1"/>
      <protection locked="0"/>
    </xf>
    <xf numFmtId="0" fontId="21" fillId="0" borderId="9" xfId="0" applyFont="1" applyBorder="1" applyAlignment="1" applyProtection="1">
      <alignment shrinkToFit="1"/>
      <protection locked="0"/>
    </xf>
    <xf numFmtId="5" fontId="21" fillId="0" borderId="9" xfId="0" applyNumberFormat="1" applyFont="1" applyBorder="1" applyAlignment="1" applyProtection="1">
      <protection locked="0"/>
    </xf>
    <xf numFmtId="179" fontId="27" fillId="0" borderId="0" xfId="0" applyNumberFormat="1" applyFont="1" applyAlignment="1" applyProtection="1">
      <protection locked="0"/>
    </xf>
    <xf numFmtId="179" fontId="21" fillId="0" borderId="0" xfId="0" applyNumberFormat="1" applyFont="1" applyAlignment="1" applyProtection="1">
      <protection locked="0"/>
    </xf>
    <xf numFmtId="0" fontId="5" fillId="0" borderId="0" xfId="0"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8" fillId="0" borderId="0" xfId="0"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31" fontId="5" fillId="0" borderId="0" xfId="0" applyNumberFormat="1" applyFont="1" applyProtection="1">
      <alignment vertical="center"/>
      <protection locked="0"/>
    </xf>
    <xf numFmtId="0" fontId="7" fillId="0" borderId="0" xfId="0" applyFont="1" applyProtection="1">
      <alignment vertical="center"/>
      <protection locked="0"/>
    </xf>
    <xf numFmtId="0" fontId="5" fillId="0" borderId="0" xfId="0" applyFont="1" applyAlignment="1" applyProtection="1">
      <alignment horizontal="left" vertical="center"/>
      <protection locked="0"/>
    </xf>
    <xf numFmtId="176" fontId="7" fillId="0" borderId="0" xfId="0" applyNumberFormat="1" applyFont="1" applyAlignment="1" applyProtection="1">
      <alignment horizontal="right" vertical="center"/>
      <protection locked="0"/>
    </xf>
    <xf numFmtId="0" fontId="3" fillId="0" borderId="0" xfId="0" applyFont="1" applyProtection="1">
      <alignment vertical="center"/>
      <protection locked="0"/>
    </xf>
    <xf numFmtId="178" fontId="12"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11" fillId="0" borderId="0" xfId="0" applyFont="1" applyProtection="1">
      <alignment vertical="center"/>
      <protection locked="0"/>
    </xf>
    <xf numFmtId="0" fontId="3" fillId="0" borderId="1" xfId="0" applyFont="1" applyBorder="1" applyAlignment="1" applyProtection="1">
      <alignment horizontal="left" vertical="center" wrapText="1"/>
      <protection locked="0"/>
    </xf>
    <xf numFmtId="176" fontId="3" fillId="0" borderId="1" xfId="0" applyNumberFormat="1"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177" fontId="16" fillId="0" borderId="2" xfId="0" applyNumberFormat="1" applyFont="1" applyBorder="1" applyAlignment="1" applyProtection="1">
      <alignment horizontal="center" vertical="center"/>
      <protection locked="0"/>
    </xf>
    <xf numFmtId="0" fontId="16" fillId="0" borderId="2" xfId="0" applyFont="1" applyBorder="1" applyAlignment="1" applyProtection="1">
      <alignment vertical="center" shrinkToFit="1"/>
      <protection locked="0"/>
    </xf>
    <xf numFmtId="0" fontId="16" fillId="0" borderId="2" xfId="0" applyFont="1" applyBorder="1" applyAlignment="1" applyProtection="1">
      <alignment horizontal="center" vertical="center" shrinkToFit="1"/>
      <protection locked="0"/>
    </xf>
    <xf numFmtId="38" fontId="16" fillId="0" borderId="2" xfId="1" applyFont="1" applyFill="1" applyBorder="1" applyAlignment="1" applyProtection="1">
      <alignment horizontal="center" vertical="center"/>
      <protection locked="0"/>
    </xf>
    <xf numFmtId="38" fontId="16" fillId="0" borderId="2" xfId="1" applyFont="1" applyFill="1" applyBorder="1" applyAlignment="1" applyProtection="1">
      <alignment vertical="center" shrinkToFit="1"/>
      <protection locked="0"/>
    </xf>
    <xf numFmtId="0" fontId="16" fillId="0" borderId="2" xfId="0" applyFont="1" applyBorder="1" applyAlignment="1" applyProtection="1">
      <alignment vertical="center" wrapText="1" shrinkToFit="1"/>
      <protection locked="0"/>
    </xf>
    <xf numFmtId="0" fontId="14" fillId="0" borderId="0" xfId="0" applyFont="1" applyAlignment="1" applyProtection="1">
      <alignment horizontal="center" vertical="center"/>
      <protection locked="0"/>
    </xf>
    <xf numFmtId="177" fontId="14" fillId="0" borderId="0" xfId="0" applyNumberFormat="1" applyFont="1" applyAlignment="1" applyProtection="1">
      <alignment horizontal="center" vertical="center"/>
      <protection locked="0"/>
    </xf>
    <xf numFmtId="0" fontId="14" fillId="0" borderId="0" xfId="0" applyFont="1" applyAlignment="1" applyProtection="1">
      <alignment vertical="center" wrapText="1" shrinkToFit="1"/>
      <protection locked="0"/>
    </xf>
    <xf numFmtId="0" fontId="14" fillId="0" borderId="0" xfId="0" applyFont="1" applyAlignment="1" applyProtection="1">
      <alignment horizontal="center" shrinkToFit="1"/>
      <protection locked="0"/>
    </xf>
    <xf numFmtId="38" fontId="14" fillId="0" borderId="0" xfId="1" applyFont="1" applyFill="1" applyBorder="1" applyAlignment="1" applyProtection="1">
      <alignment horizontal="center"/>
      <protection locked="0"/>
    </xf>
    <xf numFmtId="38" fontId="14" fillId="0" borderId="0" xfId="1" applyFont="1" applyFill="1" applyBorder="1" applyAlignment="1" applyProtection="1">
      <alignment shrinkToFit="1"/>
      <protection locked="0"/>
    </xf>
    <xf numFmtId="38" fontId="15" fillId="0" borderId="0" xfId="1" applyFont="1" applyFill="1" applyBorder="1" applyAlignment="1" applyProtection="1">
      <alignment horizontal="center"/>
      <protection locked="0"/>
    </xf>
    <xf numFmtId="176" fontId="15" fillId="0" borderId="9" xfId="1" applyNumberFormat="1" applyFont="1" applyFill="1" applyBorder="1" applyAlignment="1" applyProtection="1">
      <alignment shrinkToFit="1"/>
      <protection locked="0"/>
    </xf>
    <xf numFmtId="38" fontId="15" fillId="0" borderId="6" xfId="1" applyFont="1" applyFill="1" applyBorder="1" applyAlignment="1" applyProtection="1">
      <alignment horizontal="right" shrinkToFit="1"/>
      <protection locked="0"/>
    </xf>
    <xf numFmtId="177" fontId="15" fillId="0" borderId="0" xfId="0" applyNumberFormat="1" applyFont="1" applyAlignment="1" applyProtection="1">
      <alignment horizontal="left" vertical="center"/>
      <protection locked="0"/>
    </xf>
    <xf numFmtId="38" fontId="15" fillId="0" borderId="0" xfId="1" applyFont="1" applyFill="1" applyBorder="1" applyAlignment="1" applyProtection="1">
      <alignment shrinkToFit="1"/>
      <protection locked="0"/>
    </xf>
    <xf numFmtId="0" fontId="9" fillId="0" borderId="0" xfId="0" applyFont="1" applyAlignment="1" applyProtection="1">
      <alignment horizontal="center" vertical="center"/>
      <protection locked="0"/>
    </xf>
    <xf numFmtId="177" fontId="9" fillId="0" borderId="0" xfId="0" applyNumberFormat="1" applyFont="1" applyAlignment="1" applyProtection="1">
      <alignment horizontal="center" vertical="center"/>
      <protection locked="0"/>
    </xf>
    <xf numFmtId="14" fontId="9" fillId="0" borderId="0" xfId="0" applyNumberFormat="1" applyFont="1" applyAlignment="1" applyProtection="1">
      <alignment horizontal="left" vertical="center" wrapText="1" shrinkToFit="1"/>
      <protection locked="0"/>
    </xf>
    <xf numFmtId="0" fontId="9" fillId="0" borderId="0" xfId="0" applyFont="1" applyAlignment="1" applyProtection="1">
      <alignment horizontal="center" vertical="center" shrinkToFit="1"/>
      <protection locked="0"/>
    </xf>
    <xf numFmtId="38" fontId="9" fillId="0" borderId="0" xfId="1" applyFont="1" applyFill="1" applyBorder="1" applyAlignment="1" applyProtection="1">
      <alignment horizontal="center" vertical="center"/>
      <protection locked="0"/>
    </xf>
    <xf numFmtId="38" fontId="9" fillId="0" borderId="0" xfId="1" applyFont="1" applyFill="1" applyBorder="1" applyAlignment="1" applyProtection="1">
      <alignment vertical="center" shrinkToFit="1"/>
      <protection locked="0"/>
    </xf>
    <xf numFmtId="38" fontId="3" fillId="0" borderId="0" xfId="1" applyFont="1" applyFill="1" applyBorder="1" applyAlignment="1" applyProtection="1">
      <alignment vertical="center" shrinkToFit="1"/>
      <protection locked="0"/>
    </xf>
    <xf numFmtId="0" fontId="9" fillId="0" borderId="0" xfId="0" applyFont="1" applyAlignment="1" applyProtection="1">
      <alignment vertical="center" wrapText="1" shrinkToFit="1"/>
      <protection locked="0"/>
    </xf>
    <xf numFmtId="176" fontId="18" fillId="0" borderId="2" xfId="1" applyNumberFormat="1" applyFont="1" applyBorder="1" applyAlignment="1" applyProtection="1">
      <alignment vertical="center"/>
    </xf>
    <xf numFmtId="0" fontId="15" fillId="0" borderId="0" xfId="0" applyFont="1" applyAlignment="1">
      <alignment horizontal="left" vertical="center"/>
    </xf>
    <xf numFmtId="38" fontId="15" fillId="0" borderId="0" xfId="1" applyFont="1" applyFill="1" applyBorder="1" applyAlignment="1" applyProtection="1">
      <alignment horizontal="right" shrinkToFit="1"/>
    </xf>
    <xf numFmtId="38" fontId="15" fillId="0" borderId="0" xfId="1" applyFont="1" applyFill="1" applyBorder="1" applyAlignment="1" applyProtection="1">
      <alignment horizontal="center" shrinkToFit="1"/>
    </xf>
    <xf numFmtId="5" fontId="21" fillId="0" borderId="0" xfId="0" applyNumberFormat="1" applyFont="1">
      <alignment vertical="center"/>
    </xf>
    <xf numFmtId="0" fontId="4" fillId="0" borderId="0" xfId="0" applyFont="1" applyAlignment="1" applyProtection="1">
      <alignment horizontal="center" vertical="center"/>
      <protection locked="0"/>
    </xf>
    <xf numFmtId="176" fontId="19" fillId="0" borderId="0" xfId="0" applyNumberFormat="1" applyFont="1" applyAlignment="1">
      <alignment horizontal="center" vertical="center"/>
    </xf>
    <xf numFmtId="14" fontId="7" fillId="0" borderId="0" xfId="0" applyNumberFormat="1" applyFont="1" applyAlignment="1">
      <alignment horizontal="center" vertical="center" shrinkToFit="1"/>
    </xf>
    <xf numFmtId="9" fontId="19" fillId="0" borderId="0" xfId="0" applyNumberFormat="1" applyFont="1" applyAlignment="1" applyProtection="1">
      <alignment horizontal="center" vertical="center" wrapText="1"/>
      <protection locked="0"/>
    </xf>
    <xf numFmtId="0" fontId="36" fillId="0" borderId="0" xfId="0" applyFont="1">
      <alignment vertical="center"/>
    </xf>
    <xf numFmtId="176" fontId="18" fillId="0" borderId="2" xfId="0" applyNumberFormat="1" applyFont="1" applyBorder="1">
      <alignment vertical="center"/>
    </xf>
    <xf numFmtId="0" fontId="17" fillId="0" borderId="2" xfId="0" applyFont="1" applyBorder="1" applyAlignment="1" applyProtection="1">
      <alignment horizontal="center" vertical="center"/>
      <protection locked="0"/>
    </xf>
    <xf numFmtId="0" fontId="17" fillId="0" borderId="2" xfId="0" applyFont="1" applyBorder="1" applyAlignment="1" applyProtection="1">
      <alignment vertical="center" shrinkToFit="1"/>
      <protection locked="0"/>
    </xf>
    <xf numFmtId="0" fontId="17" fillId="0" borderId="2" xfId="0" applyFont="1" applyBorder="1" applyAlignment="1" applyProtection="1">
      <alignment horizontal="center" vertical="center" shrinkToFit="1"/>
      <protection locked="0"/>
    </xf>
    <xf numFmtId="38" fontId="17" fillId="0" borderId="2" xfId="1" applyFont="1" applyFill="1" applyBorder="1" applyAlignment="1" applyProtection="1">
      <alignment vertical="center" shrinkToFit="1"/>
      <protection locked="0"/>
    </xf>
    <xf numFmtId="182" fontId="18" fillId="0" borderId="2" xfId="0" applyNumberFormat="1" applyFont="1" applyBorder="1">
      <alignment vertical="center"/>
    </xf>
    <xf numFmtId="177" fontId="17" fillId="0" borderId="2" xfId="0" applyNumberFormat="1" applyFont="1" applyBorder="1" applyAlignment="1" applyProtection="1">
      <alignment horizontal="center" vertical="center" shrinkToFit="1"/>
      <protection locked="0"/>
    </xf>
    <xf numFmtId="38" fontId="17" fillId="0" borderId="2" xfId="1"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9" fontId="19" fillId="5" borderId="2" xfId="0" applyNumberFormat="1" applyFont="1" applyFill="1" applyBorder="1" applyAlignment="1" applyProtection="1">
      <alignment horizontal="center" vertical="center" wrapText="1"/>
      <protection locked="0"/>
    </xf>
    <xf numFmtId="176" fontId="19" fillId="0" borderId="2" xfId="0" applyNumberFormat="1" applyFont="1" applyBorder="1" applyAlignment="1">
      <alignment horizontal="center" vertical="center"/>
    </xf>
    <xf numFmtId="0" fontId="3" fillId="0" borderId="0" xfId="0" applyFont="1" applyAlignment="1">
      <alignment horizontal="left" vertical="center"/>
    </xf>
    <xf numFmtId="0" fontId="18" fillId="4" borderId="2"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14" fontId="7" fillId="0" borderId="1" xfId="0" applyNumberFormat="1" applyFont="1" applyBorder="1" applyAlignment="1">
      <alignment horizontal="center" vertical="center" shrinkToFit="1"/>
    </xf>
    <xf numFmtId="0" fontId="6" fillId="0" borderId="0" xfId="0" applyFont="1" applyAlignment="1" applyProtection="1">
      <alignment horizontal="center" vertical="center"/>
      <protection locked="0"/>
    </xf>
    <xf numFmtId="0" fontId="13" fillId="0" borderId="0" xfId="0" applyFont="1" applyAlignment="1">
      <alignment horizontal="right" vertical="center" shrinkToFit="1"/>
    </xf>
    <xf numFmtId="0" fontId="13" fillId="0" borderId="0" xfId="0" applyFont="1" applyAlignment="1">
      <alignment horizontal="center" vertical="center"/>
    </xf>
    <xf numFmtId="0" fontId="3" fillId="0" borderId="0" xfId="0" applyFont="1">
      <alignment vertical="center"/>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38" fontId="17" fillId="0" borderId="5" xfId="1" applyFont="1" applyFill="1" applyBorder="1" applyAlignment="1" applyProtection="1">
      <alignment horizontal="left" vertical="center" shrinkToFit="1"/>
      <protection locked="0"/>
    </xf>
    <xf numFmtId="38" fontId="17" fillId="0" borderId="6" xfId="1" applyFont="1" applyFill="1" applyBorder="1" applyAlignment="1" applyProtection="1">
      <alignment horizontal="left" vertical="center" shrinkToFit="1"/>
      <protection locked="0"/>
    </xf>
    <xf numFmtId="38" fontId="17" fillId="0" borderId="7" xfId="1" applyFont="1" applyFill="1" applyBorder="1" applyAlignment="1" applyProtection="1">
      <alignment horizontal="left" vertical="center" shrinkToFit="1"/>
      <protection locked="0"/>
    </xf>
    <xf numFmtId="0" fontId="7" fillId="2" borderId="2"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shrinkToFit="1"/>
      <protection locked="0"/>
    </xf>
    <xf numFmtId="0" fontId="18" fillId="4" borderId="7" xfId="0" applyFont="1" applyFill="1" applyBorder="1" applyAlignment="1" applyProtection="1">
      <alignment horizontal="center" vertical="center" shrinkToFit="1"/>
      <protection locked="0"/>
    </xf>
    <xf numFmtId="38" fontId="16" fillId="0" borderId="5" xfId="1" applyFont="1" applyFill="1" applyBorder="1" applyAlignment="1" applyProtection="1">
      <alignment horizontal="left" vertical="center" shrinkToFit="1"/>
      <protection locked="0"/>
    </xf>
    <xf numFmtId="38" fontId="16" fillId="0" borderId="6" xfId="1" applyFont="1" applyFill="1" applyBorder="1" applyAlignment="1" applyProtection="1">
      <alignment horizontal="left" vertical="center" shrinkToFit="1"/>
      <protection locked="0"/>
    </xf>
    <xf numFmtId="38" fontId="16" fillId="0" borderId="7" xfId="1" applyFont="1" applyFill="1" applyBorder="1" applyAlignment="1" applyProtection="1">
      <alignment horizontal="left" vertical="center" shrinkToFit="1"/>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5" fillId="0" borderId="0" xfId="0" applyFont="1" applyAlignment="1">
      <alignment horizontal="right" shrinkToFit="1"/>
    </xf>
    <xf numFmtId="176" fontId="15" fillId="0" borderId="9" xfId="1" applyNumberFormat="1" applyFont="1" applyFill="1" applyBorder="1" applyAlignment="1" applyProtection="1">
      <alignment horizontal="center" shrinkToFit="1"/>
    </xf>
    <xf numFmtId="14" fontId="15" fillId="0" borderId="6" xfId="1" applyNumberFormat="1" applyFont="1" applyFill="1" applyBorder="1" applyAlignment="1" applyProtection="1">
      <alignment horizontal="center" shrinkToFit="1"/>
    </xf>
    <xf numFmtId="0" fontId="20" fillId="7" borderId="0" xfId="0" applyFont="1" applyFill="1" applyAlignment="1">
      <alignment horizontal="right" vertical="center"/>
    </xf>
    <xf numFmtId="0" fontId="20" fillId="7" borderId="0" xfId="0" applyFont="1" applyFill="1" applyAlignment="1">
      <alignment horizontal="center" vertical="center"/>
    </xf>
    <xf numFmtId="0" fontId="20" fillId="7" borderId="0" xfId="0" applyFont="1" applyFill="1" applyAlignment="1">
      <alignment horizontal="left" vertical="center"/>
    </xf>
    <xf numFmtId="0" fontId="33" fillId="0" borderId="0" xfId="0" applyFont="1" applyAlignment="1">
      <alignment horizontal="left" vertical="center"/>
    </xf>
    <xf numFmtId="0" fontId="21" fillId="0" borderId="0" xfId="0" applyFont="1" applyAlignment="1">
      <alignment horizontal="right" wrapText="1"/>
    </xf>
    <xf numFmtId="0" fontId="30" fillId="0" borderId="0" xfId="0" applyFont="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181" fontId="23" fillId="0" borderId="0" xfId="0" applyNumberFormat="1" applyFont="1" applyAlignment="1">
      <alignment horizontal="right" vertical="center"/>
    </xf>
    <xf numFmtId="181" fontId="23" fillId="0" borderId="13" xfId="0" applyNumberFormat="1" applyFont="1" applyBorder="1" applyAlignment="1">
      <alignment horizontal="right" vertical="center"/>
    </xf>
    <xf numFmtId="0" fontId="0" fillId="10" borderId="0" xfId="0" applyFill="1" applyAlignment="1">
      <alignment horizontal="left" vertical="center"/>
    </xf>
    <xf numFmtId="0" fontId="29" fillId="6" borderId="0" xfId="0" applyFont="1" applyFill="1" applyAlignment="1">
      <alignment horizontal="center" vertical="center"/>
    </xf>
    <xf numFmtId="0" fontId="32" fillId="0" borderId="0" xfId="0" applyFont="1" applyAlignment="1">
      <alignment horizontal="right" vertical="center"/>
    </xf>
    <xf numFmtId="0" fontId="21" fillId="0" borderId="0" xfId="0" applyFont="1" applyAlignment="1">
      <alignment horizontal="right"/>
    </xf>
    <xf numFmtId="5" fontId="21" fillId="0" borderId="24" xfId="0" applyNumberFormat="1" applyFont="1" applyBorder="1" applyAlignment="1">
      <alignment horizontal="right"/>
    </xf>
    <xf numFmtId="0" fontId="21" fillId="0" borderId="24" xfId="0" applyFont="1" applyBorder="1" applyAlignment="1">
      <alignment horizontal="right"/>
    </xf>
    <xf numFmtId="0" fontId="21" fillId="0" borderId="0" xfId="0" applyFont="1" applyAlignment="1">
      <alignment horizontal="left" vertical="center" shrinkToFit="1"/>
    </xf>
    <xf numFmtId="0" fontId="21" fillId="0" borderId="23" xfId="0" applyFont="1" applyBorder="1" applyAlignment="1">
      <alignment horizontal="left" vertical="center" shrinkToFit="1"/>
    </xf>
    <xf numFmtId="49" fontId="0" fillId="10" borderId="0" xfId="0" applyNumberFormat="1" applyFill="1" applyAlignment="1">
      <alignment horizontal="center" vertical="center"/>
    </xf>
    <xf numFmtId="0" fontId="21" fillId="0" borderId="0" xfId="0" applyFont="1" applyAlignment="1">
      <alignment horizontal="left" vertical="center"/>
    </xf>
    <xf numFmtId="0" fontId="21" fillId="0" borderId="23" xfId="0" applyFont="1" applyBorder="1" applyAlignment="1">
      <alignment horizontal="left" vertical="center"/>
    </xf>
    <xf numFmtId="0" fontId="21" fillId="0" borderId="0" xfId="0" applyFont="1" applyAlignment="1">
      <alignment horizontal="right" vertical="top" wrapText="1"/>
    </xf>
    <xf numFmtId="0" fontId="0" fillId="10" borderId="0" xfId="0" applyFill="1" applyAlignment="1">
      <alignment horizontal="left" vertical="center" wrapText="1"/>
    </xf>
    <xf numFmtId="0" fontId="21" fillId="9" borderId="15" xfId="0" applyFont="1" applyFill="1" applyBorder="1" applyAlignment="1">
      <alignment vertical="center" shrinkToFit="1"/>
    </xf>
    <xf numFmtId="0" fontId="21" fillId="9" borderId="0" xfId="0" applyFont="1" applyFill="1" applyAlignment="1">
      <alignment vertical="center" shrinkToFit="1"/>
    </xf>
    <xf numFmtId="5" fontId="21" fillId="9" borderId="15" xfId="0" applyNumberFormat="1" applyFont="1" applyFill="1" applyBorder="1" applyAlignment="1">
      <alignment horizontal="right" vertical="center"/>
    </xf>
    <xf numFmtId="5" fontId="21" fillId="9" borderId="0" xfId="0" applyNumberFormat="1" applyFont="1" applyFill="1" applyAlignment="1">
      <alignment horizontal="right" vertical="center"/>
    </xf>
    <xf numFmtId="5" fontId="21" fillId="9" borderId="15" xfId="0" applyNumberFormat="1" applyFont="1" applyFill="1" applyBorder="1" applyAlignment="1">
      <alignment horizontal="center" vertical="center" shrinkToFit="1"/>
    </xf>
    <xf numFmtId="5" fontId="21" fillId="9" borderId="0" xfId="0" applyNumberFormat="1" applyFont="1" applyFill="1" applyAlignment="1">
      <alignment horizontal="center" vertical="center" shrinkToFit="1"/>
    </xf>
    <xf numFmtId="0" fontId="21" fillId="0" borderId="15" xfId="0" applyFont="1" applyBorder="1" applyAlignment="1">
      <alignment vertical="center" shrinkToFit="1"/>
    </xf>
    <xf numFmtId="0" fontId="21" fillId="0" borderId="0" xfId="0" applyFont="1" applyAlignment="1">
      <alignment vertical="center" shrinkToFit="1"/>
    </xf>
    <xf numFmtId="5" fontId="21" fillId="0" borderId="15" xfId="0" applyNumberFormat="1" applyFont="1" applyBorder="1" applyAlignment="1">
      <alignment horizontal="right" vertical="center"/>
    </xf>
    <xf numFmtId="5" fontId="21" fillId="0" borderId="0" xfId="0" applyNumberFormat="1" applyFont="1" applyAlignment="1">
      <alignment horizontal="right" vertical="center"/>
    </xf>
    <xf numFmtId="5" fontId="21" fillId="0" borderId="15" xfId="0" applyNumberFormat="1" applyFont="1" applyBorder="1" applyAlignment="1">
      <alignment horizontal="center" vertical="center" shrinkToFit="1"/>
    </xf>
    <xf numFmtId="5" fontId="21" fillId="0" borderId="0" xfId="0" applyNumberFormat="1" applyFont="1" applyAlignment="1">
      <alignment horizontal="center" vertical="center" shrinkToFit="1"/>
    </xf>
    <xf numFmtId="0" fontId="21" fillId="0" borderId="1" xfId="0" applyFont="1" applyBorder="1" applyAlignment="1">
      <alignment horizontal="left" vertical="center" shrinkToFit="1"/>
    </xf>
    <xf numFmtId="0" fontId="21" fillId="0" borderId="12" xfId="0" applyFont="1" applyBorder="1" applyAlignment="1">
      <alignment horizontal="left" vertical="center" shrinkToFit="1"/>
    </xf>
    <xf numFmtId="0" fontId="25" fillId="7" borderId="0" xfId="0" applyFont="1" applyFill="1" applyAlignment="1">
      <alignment horizontal="center"/>
    </xf>
    <xf numFmtId="0" fontId="21" fillId="8" borderId="15" xfId="0" applyFont="1" applyFill="1" applyBorder="1" applyAlignment="1">
      <alignment horizontal="center" vertical="center"/>
    </xf>
    <xf numFmtId="0" fontId="21" fillId="8" borderId="0" xfId="0" applyFont="1" applyFill="1" applyAlignment="1">
      <alignment horizontal="center" vertical="center"/>
    </xf>
    <xf numFmtId="0" fontId="28" fillId="8" borderId="15" xfId="0" applyFont="1" applyFill="1" applyBorder="1" applyAlignment="1">
      <alignment horizontal="center" vertical="center"/>
    </xf>
    <xf numFmtId="0" fontId="28" fillId="8" borderId="0" xfId="0" applyFont="1" applyFill="1" applyAlignment="1">
      <alignment horizontal="center" vertical="center"/>
    </xf>
    <xf numFmtId="5" fontId="21" fillId="9" borderId="2" xfId="0" applyNumberFormat="1" applyFont="1" applyFill="1" applyBorder="1" applyAlignment="1">
      <alignment horizontal="center" vertical="center" shrinkToFit="1"/>
    </xf>
    <xf numFmtId="0" fontId="21" fillId="9" borderId="14" xfId="0" applyFont="1" applyFill="1" applyBorder="1" applyAlignment="1">
      <alignment vertical="center" shrinkToFit="1"/>
    </xf>
    <xf numFmtId="0" fontId="21" fillId="9" borderId="1" xfId="0" applyFont="1" applyFill="1" applyBorder="1" applyAlignment="1">
      <alignment vertical="center" shrinkToFit="1"/>
    </xf>
    <xf numFmtId="5" fontId="21" fillId="9" borderId="14" xfId="0" applyNumberFormat="1" applyFont="1" applyFill="1" applyBorder="1" applyAlignment="1">
      <alignment horizontal="right" vertical="center"/>
    </xf>
    <xf numFmtId="5" fontId="21" fillId="9" borderId="1" xfId="0" applyNumberFormat="1" applyFont="1" applyFill="1" applyBorder="1" applyAlignment="1">
      <alignment horizontal="right" vertical="center"/>
    </xf>
    <xf numFmtId="5" fontId="21" fillId="9" borderId="14" xfId="0" applyNumberFormat="1" applyFont="1" applyFill="1" applyBorder="1" applyAlignment="1">
      <alignment horizontal="center" vertical="center" shrinkToFit="1"/>
    </xf>
    <xf numFmtId="5" fontId="21" fillId="9" borderId="1" xfId="0" applyNumberFormat="1" applyFont="1" applyFill="1" applyBorder="1" applyAlignment="1">
      <alignment horizontal="center" vertical="center" shrinkToFit="1"/>
    </xf>
    <xf numFmtId="5" fontId="21" fillId="0" borderId="2" xfId="0" applyNumberFormat="1" applyFont="1" applyBorder="1" applyAlignment="1">
      <alignment horizontal="right" vertical="center"/>
    </xf>
    <xf numFmtId="5" fontId="21" fillId="9" borderId="2" xfId="0" applyNumberFormat="1" applyFont="1" applyFill="1" applyBorder="1" applyAlignment="1" applyProtection="1">
      <alignment horizontal="center" vertical="center" shrinkToFit="1"/>
      <protection locked="0"/>
    </xf>
    <xf numFmtId="0" fontId="0" fillId="10" borderId="2" xfId="0" applyFill="1" applyBorder="1" applyAlignment="1" applyProtection="1">
      <alignment horizontal="left" vertical="center"/>
      <protection locked="0"/>
    </xf>
    <xf numFmtId="0" fontId="0" fillId="10" borderId="2" xfId="0" applyFill="1" applyBorder="1" applyAlignment="1" applyProtection="1">
      <alignment horizontal="left" vertical="center" wrapText="1"/>
      <protection locked="0"/>
    </xf>
    <xf numFmtId="0" fontId="21" fillId="0" borderId="0" xfId="0" applyFont="1" applyAlignment="1" applyProtection="1">
      <alignment horizontal="right"/>
      <protection locked="0"/>
    </xf>
    <xf numFmtId="49" fontId="0" fillId="10" borderId="4" xfId="0" applyNumberFormat="1" applyFill="1" applyBorder="1" applyAlignment="1" applyProtection="1">
      <alignment horizontal="center" vertical="center"/>
      <protection locked="0"/>
    </xf>
    <xf numFmtId="5" fontId="21" fillId="9" borderId="15" xfId="0" applyNumberFormat="1" applyFont="1" applyFill="1" applyBorder="1" applyAlignment="1" applyProtection="1">
      <alignment horizontal="right" vertical="center"/>
      <protection locked="0"/>
    </xf>
    <xf numFmtId="5" fontId="21" fillId="9" borderId="0" xfId="0" applyNumberFormat="1" applyFont="1" applyFill="1" applyAlignment="1" applyProtection="1">
      <alignment horizontal="right" vertical="center"/>
      <protection locked="0"/>
    </xf>
    <xf numFmtId="0" fontId="30" fillId="0" borderId="0" xfId="0" applyFont="1" applyAlignment="1" applyProtection="1">
      <alignment horizontal="center" vertical="center"/>
      <protection locked="0"/>
    </xf>
    <xf numFmtId="0" fontId="20" fillId="7" borderId="0" xfId="0" applyFont="1" applyFill="1" applyAlignment="1" applyProtection="1">
      <alignment horizontal="left" vertical="center"/>
      <protection locked="0"/>
    </xf>
    <xf numFmtId="0" fontId="21" fillId="0" borderId="15"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5" fontId="21" fillId="0" borderId="15" xfId="0" applyNumberFormat="1" applyFont="1" applyBorder="1" applyAlignment="1" applyProtection="1">
      <alignment horizontal="right" vertical="center"/>
      <protection locked="0"/>
    </xf>
    <xf numFmtId="5" fontId="21" fillId="0" borderId="0" xfId="0" applyNumberFormat="1" applyFont="1" applyAlignment="1" applyProtection="1">
      <alignment horizontal="right" vertical="center"/>
      <protection locked="0"/>
    </xf>
    <xf numFmtId="5" fontId="21" fillId="0" borderId="15" xfId="0" applyNumberFormat="1" applyFont="1" applyBorder="1" applyAlignment="1" applyProtection="1">
      <alignment horizontal="center" vertical="center" shrinkToFit="1"/>
      <protection locked="0"/>
    </xf>
    <xf numFmtId="5" fontId="21" fillId="0" borderId="0" xfId="0" applyNumberFormat="1" applyFont="1" applyAlignment="1" applyProtection="1">
      <alignment horizontal="center" vertical="center" shrinkToFit="1"/>
      <protection locked="0"/>
    </xf>
    <xf numFmtId="0" fontId="21" fillId="9" borderId="15" xfId="0" applyFont="1" applyFill="1" applyBorder="1" applyAlignment="1" applyProtection="1">
      <alignment vertical="center" shrinkToFit="1"/>
      <protection locked="0"/>
    </xf>
    <xf numFmtId="0" fontId="21" fillId="9" borderId="0" xfId="0" applyFont="1" applyFill="1" applyAlignment="1" applyProtection="1">
      <alignment vertical="center" shrinkToFit="1"/>
      <protection locked="0"/>
    </xf>
    <xf numFmtId="5" fontId="21" fillId="9" borderId="15" xfId="0" applyNumberFormat="1" applyFont="1" applyFill="1" applyBorder="1" applyAlignment="1" applyProtection="1">
      <alignment horizontal="center" vertical="center" shrinkToFit="1"/>
      <protection locked="0"/>
    </xf>
    <xf numFmtId="5" fontId="21" fillId="9" borderId="0" xfId="0" applyNumberFormat="1" applyFont="1" applyFill="1" applyAlignment="1" applyProtection="1">
      <alignment horizontal="center" vertical="center" shrinkToFit="1"/>
      <protection locked="0"/>
    </xf>
    <xf numFmtId="0" fontId="21" fillId="9" borderId="14" xfId="0" applyFont="1" applyFill="1" applyBorder="1" applyAlignment="1" applyProtection="1">
      <alignment vertical="center" shrinkToFit="1"/>
      <protection locked="0"/>
    </xf>
    <xf numFmtId="0" fontId="21" fillId="9" borderId="1" xfId="0" applyFont="1" applyFill="1" applyBorder="1" applyAlignment="1" applyProtection="1">
      <alignment vertical="center" shrinkToFit="1"/>
      <protection locked="0"/>
    </xf>
    <xf numFmtId="5" fontId="21" fillId="9" borderId="14" xfId="0" applyNumberFormat="1" applyFont="1" applyFill="1" applyBorder="1" applyAlignment="1" applyProtection="1">
      <alignment horizontal="center" vertical="center" shrinkToFit="1"/>
      <protection locked="0"/>
    </xf>
    <xf numFmtId="5" fontId="21" fillId="9" borderId="1" xfId="0" applyNumberFormat="1" applyFont="1" applyFill="1" applyBorder="1" applyAlignment="1" applyProtection="1">
      <alignment horizontal="center" vertical="center" shrinkToFit="1"/>
      <protection locked="0"/>
    </xf>
    <xf numFmtId="5" fontId="21" fillId="9" borderId="14" xfId="0" applyNumberFormat="1" applyFont="1" applyFill="1" applyBorder="1" applyAlignment="1" applyProtection="1">
      <alignment horizontal="right" vertical="center"/>
      <protection locked="0"/>
    </xf>
    <xf numFmtId="5" fontId="21" fillId="9" borderId="1" xfId="0" applyNumberFormat="1" applyFont="1" applyFill="1" applyBorder="1" applyAlignment="1" applyProtection="1">
      <alignment horizontal="right" vertical="center"/>
      <protection locked="0"/>
    </xf>
    <xf numFmtId="0" fontId="21" fillId="8" borderId="15" xfId="0" applyFont="1" applyFill="1" applyBorder="1" applyAlignment="1" applyProtection="1">
      <alignment horizontal="center" vertical="center"/>
      <protection locked="0"/>
    </xf>
    <xf numFmtId="0" fontId="21" fillId="8" borderId="0" xfId="0" applyFont="1" applyFill="1" applyAlignment="1" applyProtection="1">
      <alignment horizontal="center" vertical="center"/>
      <protection locked="0"/>
    </xf>
    <xf numFmtId="0" fontId="35"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8" fillId="8" borderId="15"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25" fillId="7" borderId="0" xfId="0" applyFont="1" applyFill="1" applyAlignment="1" applyProtection="1">
      <alignment horizontal="center"/>
      <protection locked="0"/>
    </xf>
  </cellXfs>
  <cellStyles count="4">
    <cellStyle name="桁区切り" xfId="1" builtinId="6"/>
    <cellStyle name="桁区切り 2" xfId="3" xr:uid="{647DAA03-A480-4778-B891-98BFE205D226}"/>
    <cellStyle name="標準" xfId="0" builtinId="0"/>
    <cellStyle name="標準 2" xfId="2" xr:uid="{1D4C7C65-BECE-4913-9BC7-1A0261FA9E2D}"/>
  </cellStyles>
  <dxfs count="0"/>
  <tableStyles count="0" defaultTableStyle="TableStyleMedium9" defaultPivotStyle="PivotStyleLight16"/>
  <colors>
    <mruColors>
      <color rgb="FF416F68"/>
      <color rgb="FFE4F0EE"/>
      <color rgb="FFDCE6F1"/>
      <color rgb="FF80B6A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115454</xdr:colOff>
      <xdr:row>5</xdr:row>
      <xdr:rowOff>288636</xdr:rowOff>
    </xdr:from>
    <xdr:to>
      <xdr:col>17</xdr:col>
      <xdr:colOff>274204</xdr:colOff>
      <xdr:row>7</xdr:row>
      <xdr:rowOff>318736</xdr:rowOff>
    </xdr:to>
    <xdr:grpSp>
      <xdr:nvGrpSpPr>
        <xdr:cNvPr id="4" name="グループ化 3">
          <a:extLst>
            <a:ext uri="{FF2B5EF4-FFF2-40B4-BE49-F238E27FC236}">
              <a16:creationId xmlns:a16="http://schemas.microsoft.com/office/drawing/2014/main" id="{37E1E65A-8B51-1602-8F54-488DB2698A3A}"/>
            </a:ext>
          </a:extLst>
        </xdr:cNvPr>
        <xdr:cNvGrpSpPr/>
      </xdr:nvGrpSpPr>
      <xdr:grpSpPr>
        <a:xfrm>
          <a:off x="4329545" y="2185389"/>
          <a:ext cx="11522776" cy="788802"/>
          <a:chOff x="4337792" y="2185389"/>
          <a:chExt cx="11522776" cy="788802"/>
        </a:xfrm>
      </xdr:grpSpPr>
      <xdr:sp macro="" textlink="">
        <xdr:nvSpPr>
          <xdr:cNvPr id="2" name="矢印: 左 1">
            <a:extLst>
              <a:ext uri="{FF2B5EF4-FFF2-40B4-BE49-F238E27FC236}">
                <a16:creationId xmlns:a16="http://schemas.microsoft.com/office/drawing/2014/main" id="{84EA98B6-7341-4056-98BA-E7A02A28A3AB}"/>
              </a:ext>
            </a:extLst>
          </xdr:cNvPr>
          <xdr:cNvSpPr/>
        </xdr:nvSpPr>
        <xdr:spPr>
          <a:xfrm>
            <a:off x="4337792" y="2348840"/>
            <a:ext cx="800100" cy="196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153A30CD-5BA1-4966-9C12-9145FB5F4AAE}"/>
              </a:ext>
            </a:extLst>
          </xdr:cNvPr>
          <xdr:cNvSpPr/>
        </xdr:nvSpPr>
        <xdr:spPr>
          <a:xfrm>
            <a:off x="4617192" y="2185389"/>
            <a:ext cx="11243376" cy="78880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rPr>
              <a:t>【2023</a:t>
            </a:r>
            <a:r>
              <a:rPr kumimoji="1" lang="ja-JP" altLang="en-US" sz="1800">
                <a:solidFill>
                  <a:sysClr val="windowText" lastClr="000000"/>
                </a:solidFill>
              </a:rPr>
              <a:t>年</a:t>
            </a:r>
            <a:r>
              <a:rPr kumimoji="1" lang="en-US" altLang="ja-JP" sz="1800">
                <a:solidFill>
                  <a:sysClr val="windowText" lastClr="000000"/>
                </a:solidFill>
              </a:rPr>
              <a:t>10</a:t>
            </a:r>
            <a:r>
              <a:rPr kumimoji="1" lang="ja-JP" altLang="en-US" sz="1800">
                <a:solidFill>
                  <a:sysClr val="windowText" lastClr="000000"/>
                </a:solidFill>
              </a:rPr>
              <a:t>月</a:t>
            </a:r>
            <a:r>
              <a:rPr kumimoji="1" lang="en-US" altLang="ja-JP" sz="1800">
                <a:solidFill>
                  <a:sysClr val="windowText" lastClr="000000"/>
                </a:solidFill>
              </a:rPr>
              <a:t>20</a:t>
            </a:r>
            <a:r>
              <a:rPr kumimoji="1" lang="ja-JP" altLang="en-US" sz="1800">
                <a:solidFill>
                  <a:sysClr val="windowText" lastClr="000000"/>
                </a:solidFill>
              </a:rPr>
              <a:t>日　フォーマット変更点</a:t>
            </a:r>
            <a:r>
              <a:rPr kumimoji="1" lang="en-US" altLang="ja-JP" sz="1800">
                <a:solidFill>
                  <a:sysClr val="windowText" lastClr="000000"/>
                </a:solidFill>
              </a:rPr>
              <a:t>】</a:t>
            </a:r>
          </a:p>
          <a:p>
            <a:pPr algn="l"/>
            <a:r>
              <a:rPr kumimoji="1" lang="ja-JP" altLang="en-US" sz="1800">
                <a:solidFill>
                  <a:sysClr val="windowText" lastClr="000000"/>
                </a:solidFill>
              </a:rPr>
              <a:t>非課税の項目を追加しました⇒宿泊税、宝くじの調査、切手（コンビニ・郵便局で購入）、商品券は非課税です</a:t>
            </a:r>
            <a:endParaRPr kumimoji="1" lang="en-US" altLang="ja-JP" sz="1800">
              <a:solidFill>
                <a:sysClr val="windowText" lastClr="000000"/>
              </a:solidFill>
            </a:endParaRPr>
          </a:p>
          <a:p>
            <a:pPr algn="l"/>
            <a:endParaRPr kumimoji="1" lang="ja-JP" altLang="en-US" sz="1100">
              <a:solidFill>
                <a:sysClr val="windowText" lastClr="000000"/>
              </a:solidFill>
            </a:endParaRPr>
          </a:p>
        </xdr:txBody>
      </xdr:sp>
    </xdr:grpSp>
    <xdr:clientData/>
  </xdr:twoCellAnchor>
  <xdr:twoCellAnchor>
    <xdr:from>
      <xdr:col>2</xdr:col>
      <xdr:colOff>1113312</xdr:colOff>
      <xdr:row>27</xdr:row>
      <xdr:rowOff>123701</xdr:rowOff>
    </xdr:from>
    <xdr:to>
      <xdr:col>6</xdr:col>
      <xdr:colOff>725715</xdr:colOff>
      <xdr:row>29</xdr:row>
      <xdr:rowOff>164935</xdr:rowOff>
    </xdr:to>
    <xdr:sp macro="" textlink="">
      <xdr:nvSpPr>
        <xdr:cNvPr id="5" name="吹き出し: 四角形 4">
          <a:extLst>
            <a:ext uri="{FF2B5EF4-FFF2-40B4-BE49-F238E27FC236}">
              <a16:creationId xmlns:a16="http://schemas.microsoft.com/office/drawing/2014/main" id="{E71AFCAE-EAA0-B4D0-C4AA-F6AC31FDEB14}"/>
            </a:ext>
          </a:extLst>
        </xdr:cNvPr>
        <xdr:cNvSpPr/>
      </xdr:nvSpPr>
      <xdr:spPr>
        <a:xfrm>
          <a:off x="2746169" y="9995065"/>
          <a:ext cx="5583052" cy="799935"/>
        </a:xfrm>
        <a:prstGeom prst="wedgeRectCallout">
          <a:avLst>
            <a:gd name="adj1" fmla="val -13305"/>
            <a:gd name="adj2" fmla="val -1055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bg1"/>
              </a:solidFill>
            </a:rPr>
            <a:t>区分を選択しないと金額が反映されません。</a:t>
          </a:r>
          <a:endParaRPr kumimoji="1" lang="en-US" altLang="ja-JP" sz="1800" b="1">
            <a:solidFill>
              <a:schemeClr val="bg1"/>
            </a:solidFill>
          </a:endParaRPr>
        </a:p>
        <a:p>
          <a:pPr algn="l"/>
          <a:r>
            <a:rPr kumimoji="1" lang="ja-JP" altLang="en-US" sz="1800" b="1">
              <a:solidFill>
                <a:schemeClr val="bg1"/>
              </a:solidFill>
            </a:rPr>
            <a:t>必ず使用経費に合わせて区分を選択して下さい。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69851</xdr:colOff>
      <xdr:row>2</xdr:row>
      <xdr:rowOff>215900</xdr:rowOff>
    </xdr:from>
    <xdr:to>
      <xdr:col>12</xdr:col>
      <xdr:colOff>588819</xdr:colOff>
      <xdr:row>5</xdr:row>
      <xdr:rowOff>63500</xdr:rowOff>
    </xdr:to>
    <xdr:pic>
      <xdr:nvPicPr>
        <xdr:cNvPr id="2" name="図 1">
          <a:extLst>
            <a:ext uri="{FF2B5EF4-FFF2-40B4-BE49-F238E27FC236}">
              <a16:creationId xmlns:a16="http://schemas.microsoft.com/office/drawing/2014/main" id="{4BF51A14-DC11-4461-8C56-9A0EBB85F921}"/>
            </a:ext>
          </a:extLst>
        </xdr:cNvPr>
        <xdr:cNvPicPr>
          <a:picLocks noChangeAspect="1"/>
        </xdr:cNvPicPr>
      </xdr:nvPicPr>
      <xdr:blipFill>
        <a:blip xmlns:r="http://schemas.openxmlformats.org/officeDocument/2006/relationships" r:embed="rId1"/>
        <a:stretch>
          <a:fillRect/>
        </a:stretch>
      </xdr:blipFill>
      <xdr:spPr>
        <a:xfrm>
          <a:off x="6273801" y="546100"/>
          <a:ext cx="518968" cy="590550"/>
        </a:xfrm>
        <a:prstGeom prst="rect">
          <a:avLst/>
        </a:prstGeom>
      </xdr:spPr>
    </xdr:pic>
    <xdr:clientData/>
  </xdr:twoCellAnchor>
  <xdr:twoCellAnchor>
    <xdr:from>
      <xdr:col>14</xdr:col>
      <xdr:colOff>361950</xdr:colOff>
      <xdr:row>24</xdr:row>
      <xdr:rowOff>107950</xdr:rowOff>
    </xdr:from>
    <xdr:to>
      <xdr:col>22</xdr:col>
      <xdr:colOff>514350</xdr:colOff>
      <xdr:row>48</xdr:row>
      <xdr:rowOff>0</xdr:rowOff>
    </xdr:to>
    <xdr:sp macro="" textlink="">
      <xdr:nvSpPr>
        <xdr:cNvPr id="4" name="正方形/長方形 3">
          <a:extLst>
            <a:ext uri="{FF2B5EF4-FFF2-40B4-BE49-F238E27FC236}">
              <a16:creationId xmlns:a16="http://schemas.microsoft.com/office/drawing/2014/main" id="{D2DD15F9-144A-49C4-AFAC-412C9CE9FFA1}"/>
            </a:ext>
          </a:extLst>
        </xdr:cNvPr>
        <xdr:cNvSpPr/>
      </xdr:nvSpPr>
      <xdr:spPr>
        <a:xfrm>
          <a:off x="8064500" y="4502150"/>
          <a:ext cx="5029200" cy="3854450"/>
        </a:xfrm>
        <a:prstGeom prst="rect">
          <a:avLst/>
        </a:prstGeom>
        <a:solidFill>
          <a:srgbClr val="E4F0EE"/>
        </a:solidFill>
        <a:ln>
          <a:solidFill>
            <a:srgbClr val="416F6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入力方法について</a:t>
          </a:r>
          <a:r>
            <a:rPr kumimoji="1" lang="en-US" altLang="ja-JP" sz="1100">
              <a:solidFill>
                <a:sysClr val="windowText" lastClr="000000"/>
              </a:solidFill>
            </a:rPr>
            <a:t>】</a:t>
          </a:r>
        </a:p>
        <a:p>
          <a:pPr algn="l"/>
          <a:r>
            <a:rPr kumimoji="1" lang="ja-JP" altLang="en-US" sz="1100">
              <a:solidFill>
                <a:sysClr val="windowText" lastClr="000000"/>
              </a:solidFill>
            </a:rPr>
            <a:t>・課税事業者は報酬金額を税抜金額で入力してください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個人の場合は税抜金額が源泉対象となります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消費税抜金額の合算から消費税率を掛けて合計金額（税込）を算出しています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・免税事業者は報酬金額を税込金額で入力してください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個人の場合は税込金額が源泉対象となります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消費税込金額の合算で合計金額（税込）を算出し、内税を算出しています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・免税事業者については発注の段階で経過措置期間に対応した％分の加算をしております（</a:t>
          </a:r>
          <a:r>
            <a:rPr kumimoji="1" lang="en-US" altLang="ja-JP" sz="1100">
              <a:solidFill>
                <a:sysClr val="windowText" lastClr="000000"/>
              </a:solidFill>
            </a:rPr>
            <a:t>2023</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日より適用）</a:t>
          </a:r>
          <a:endParaRPr kumimoji="1" lang="en-US" altLang="ja-JP" sz="1100">
            <a:solidFill>
              <a:sysClr val="windowText" lastClr="000000"/>
            </a:solidFill>
          </a:endParaRPr>
        </a:p>
        <a:p>
          <a:pPr algn="l"/>
          <a:r>
            <a:rPr kumimoji="1" lang="en-US" altLang="ja-JP" sz="1100">
              <a:solidFill>
                <a:sysClr val="windowText" lastClr="000000"/>
              </a:solidFill>
            </a:rPr>
            <a:t>2026</a:t>
          </a:r>
          <a:r>
            <a:rPr kumimoji="1" lang="ja-JP" altLang="en-US" sz="1100">
              <a:solidFill>
                <a:sysClr val="windowText" lastClr="000000"/>
              </a:solidFill>
            </a:rPr>
            <a:t>年</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日まで・・・報酬＋消費税</a:t>
          </a:r>
          <a:r>
            <a:rPr kumimoji="1" lang="en-US" altLang="ja-JP" sz="1100">
              <a:solidFill>
                <a:sysClr val="windowText" lastClr="000000"/>
              </a:solidFill>
            </a:rPr>
            <a:t>10</a:t>
          </a:r>
          <a:r>
            <a:rPr kumimoji="1" lang="ja-JP" altLang="en-US" sz="1100">
              <a:solidFill>
                <a:sysClr val="windowText" lastClr="000000"/>
              </a:solidFill>
            </a:rPr>
            <a:t>％の金額の</a:t>
          </a:r>
          <a:r>
            <a:rPr kumimoji="1" lang="en-US" altLang="ja-JP" sz="1100">
              <a:solidFill>
                <a:sysClr val="windowText" lastClr="000000"/>
              </a:solidFill>
            </a:rPr>
            <a:t>80</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報酬＊</a:t>
          </a:r>
          <a:r>
            <a:rPr kumimoji="1" lang="en-US" altLang="ja-JP" sz="1100">
              <a:solidFill>
                <a:sysClr val="windowText" lastClr="000000"/>
              </a:solidFill>
            </a:rPr>
            <a:t>1.08</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2029</a:t>
          </a:r>
          <a:r>
            <a:rPr kumimoji="1" lang="ja-JP" altLang="en-US" sz="1100">
              <a:solidFill>
                <a:sysClr val="windowText" lastClr="000000"/>
              </a:solidFill>
            </a:rPr>
            <a:t>年</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日まで・・・報酬＋消費税</a:t>
          </a:r>
          <a:r>
            <a:rPr kumimoji="1" lang="en-US" altLang="ja-JP" sz="1100">
              <a:solidFill>
                <a:sysClr val="windowText" lastClr="000000"/>
              </a:solidFill>
            </a:rPr>
            <a:t>10</a:t>
          </a:r>
          <a:r>
            <a:rPr kumimoji="1" lang="ja-JP" altLang="en-US" sz="1100">
              <a:solidFill>
                <a:sysClr val="windowText" lastClr="000000"/>
              </a:solidFill>
            </a:rPr>
            <a:t>％の金額の</a:t>
          </a:r>
          <a:r>
            <a:rPr kumimoji="1" lang="en-US" altLang="ja-JP" sz="1100">
              <a:solidFill>
                <a:sysClr val="windowText" lastClr="000000"/>
              </a:solidFill>
            </a:rPr>
            <a:t>50</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報酬＊</a:t>
          </a:r>
          <a:r>
            <a:rPr kumimoji="1" lang="en-US" altLang="ja-JP" sz="1100">
              <a:solidFill>
                <a:sysClr val="windowText" lastClr="000000"/>
              </a:solidFill>
            </a:rPr>
            <a:t>1.05</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2029</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日以降・・・加算なし</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ただし、双方協議により決定した報酬金額はこの限りではありません</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rgbClr val="416F68"/>
              </a:solidFill>
            </a:rPr>
            <a:t>この請求書フォーマットは課税事業者が適格請求書発行事業者の登録番号を入力するとインボイス（適格請求書）となります。</a:t>
          </a:r>
          <a:endParaRPr kumimoji="1" lang="en-US" altLang="ja-JP" sz="1100">
            <a:solidFill>
              <a:srgbClr val="416F68"/>
            </a:solidFill>
          </a:endParaRPr>
        </a:p>
        <a:p>
          <a:pPr algn="l"/>
          <a:r>
            <a:rPr kumimoji="1" lang="ja-JP" altLang="en-US" sz="1100">
              <a:solidFill>
                <a:srgbClr val="416F68"/>
              </a:solidFill>
            </a:rPr>
            <a:t>免税事業者は登録番号がないため、通常の請求書（適格ではない請求書）という扱いになります。</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66313</xdr:colOff>
      <xdr:row>2</xdr:row>
      <xdr:rowOff>133350</xdr:rowOff>
    </xdr:from>
    <xdr:to>
      <xdr:col>12</xdr:col>
      <xdr:colOff>838200</xdr:colOff>
      <xdr:row>5</xdr:row>
      <xdr:rowOff>57150</xdr:rowOff>
    </xdr:to>
    <xdr:grpSp>
      <xdr:nvGrpSpPr>
        <xdr:cNvPr id="4" name="グループ化 3">
          <a:extLst>
            <a:ext uri="{FF2B5EF4-FFF2-40B4-BE49-F238E27FC236}">
              <a16:creationId xmlns:a16="http://schemas.microsoft.com/office/drawing/2014/main" id="{2A28CAFF-445A-6143-E04B-AB3B3BAC2F3D}"/>
            </a:ext>
          </a:extLst>
        </xdr:cNvPr>
        <xdr:cNvGrpSpPr/>
      </xdr:nvGrpSpPr>
      <xdr:grpSpPr>
        <a:xfrm>
          <a:off x="6270263" y="463550"/>
          <a:ext cx="771887" cy="666750"/>
          <a:chOff x="6270263" y="463550"/>
          <a:chExt cx="771887" cy="666750"/>
        </a:xfrm>
      </xdr:grpSpPr>
      <xdr:sp macro="" textlink="">
        <xdr:nvSpPr>
          <xdr:cNvPr id="2" name="楕円 1">
            <a:extLst>
              <a:ext uri="{FF2B5EF4-FFF2-40B4-BE49-F238E27FC236}">
                <a16:creationId xmlns:a16="http://schemas.microsoft.com/office/drawing/2014/main" id="{BECBA443-BE98-C4F0-733B-BD06B76D2C86}"/>
              </a:ext>
            </a:extLst>
          </xdr:cNvPr>
          <xdr:cNvSpPr/>
        </xdr:nvSpPr>
        <xdr:spPr>
          <a:xfrm>
            <a:off x="6330950" y="476250"/>
            <a:ext cx="641350" cy="641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3" name="正方形/長方形 2">
            <a:extLst>
              <a:ext uri="{FF2B5EF4-FFF2-40B4-BE49-F238E27FC236}">
                <a16:creationId xmlns:a16="http://schemas.microsoft.com/office/drawing/2014/main" id="{CBC5ED2E-DE16-DA3B-9DAB-2A59C9E449E9}"/>
              </a:ext>
            </a:extLst>
          </xdr:cNvPr>
          <xdr:cNvSpPr/>
        </xdr:nvSpPr>
        <xdr:spPr>
          <a:xfrm>
            <a:off x="6270263" y="463550"/>
            <a:ext cx="771887" cy="666750"/>
          </a:xfrm>
          <a:prstGeom prst="rect">
            <a:avLst/>
          </a:prstGeom>
          <a:noFill/>
        </xdr:spPr>
        <xdr:txBody>
          <a:bodyPr vertOverflow="clip" horzOverflow="clip" vert="horz" wrap="square" lIns="91440" tIns="45720" rIns="91440" bIns="45720" anchor="ctr" anchorCtr="1">
            <a:noAutofit/>
          </a:bodyPr>
          <a:lstStyle/>
          <a:p>
            <a:pPr algn="ctr"/>
            <a:r>
              <a:rPr lang="ja-JP" altLang="en-US" sz="1400" b="0" cap="none" spc="0">
                <a:ln w="0"/>
                <a:solidFill>
                  <a:srgbClr val="FF0000"/>
                </a:solidFill>
                <a:effectLst/>
                <a:latin typeface="BIZ UDPゴシック" panose="020B0400000000000000" pitchFamily="50" charset="-128"/>
                <a:ea typeface="BIZ UDPゴシック" panose="020B0400000000000000" pitchFamily="50" charset="-128"/>
              </a:rPr>
              <a:t>☆☆</a:t>
            </a:r>
            <a:endParaRPr lang="en-US" altLang="ja-JP" sz="1400" b="0" cap="none" spc="0">
              <a:ln w="0"/>
              <a:solidFill>
                <a:srgbClr val="FF0000"/>
              </a:solidFill>
              <a:effectLst/>
              <a:latin typeface="BIZ UDPゴシック" panose="020B0400000000000000" pitchFamily="50" charset="-128"/>
              <a:ea typeface="BIZ UDPゴシック" panose="020B0400000000000000" pitchFamily="50" charset="-128"/>
            </a:endParaRPr>
          </a:p>
        </xdr:txBody>
      </xdr:sp>
    </xdr:grpSp>
    <xdr:clientData/>
  </xdr:twoCellAnchor>
  <xdr:twoCellAnchor>
    <xdr:from>
      <xdr:col>14</xdr:col>
      <xdr:colOff>393700</xdr:colOff>
      <xdr:row>26</xdr:row>
      <xdr:rowOff>101600</xdr:rowOff>
    </xdr:from>
    <xdr:to>
      <xdr:col>22</xdr:col>
      <xdr:colOff>273050</xdr:colOff>
      <xdr:row>49</xdr:row>
      <xdr:rowOff>158750</xdr:rowOff>
    </xdr:to>
    <xdr:sp macro="" textlink="">
      <xdr:nvSpPr>
        <xdr:cNvPr id="5" name="正方形/長方形 4">
          <a:extLst>
            <a:ext uri="{FF2B5EF4-FFF2-40B4-BE49-F238E27FC236}">
              <a16:creationId xmlns:a16="http://schemas.microsoft.com/office/drawing/2014/main" id="{367702EF-B34D-4E37-B9AF-6B025503354B}"/>
            </a:ext>
          </a:extLst>
        </xdr:cNvPr>
        <xdr:cNvSpPr/>
      </xdr:nvSpPr>
      <xdr:spPr>
        <a:xfrm>
          <a:off x="8096250" y="4826000"/>
          <a:ext cx="5029200" cy="3854450"/>
        </a:xfrm>
        <a:prstGeom prst="rect">
          <a:avLst/>
        </a:prstGeom>
        <a:solidFill>
          <a:srgbClr val="E4F0EE"/>
        </a:solidFill>
        <a:ln>
          <a:solidFill>
            <a:srgbClr val="416F6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入力方法について</a:t>
          </a:r>
          <a:r>
            <a:rPr kumimoji="1" lang="en-US" altLang="ja-JP" sz="1100">
              <a:solidFill>
                <a:sysClr val="windowText" lastClr="000000"/>
              </a:solidFill>
            </a:rPr>
            <a:t>】</a:t>
          </a:r>
        </a:p>
        <a:p>
          <a:pPr algn="l"/>
          <a:r>
            <a:rPr kumimoji="1" lang="ja-JP" altLang="en-US" sz="1100">
              <a:solidFill>
                <a:sysClr val="windowText" lastClr="000000"/>
              </a:solidFill>
            </a:rPr>
            <a:t>・</a:t>
          </a:r>
          <a:r>
            <a:rPr kumimoji="1" lang="ja-JP" altLang="en-US" sz="1100">
              <a:solidFill>
                <a:srgbClr val="FF0000"/>
              </a:solidFill>
            </a:rPr>
            <a:t>課税事業者</a:t>
          </a:r>
          <a:r>
            <a:rPr kumimoji="1" lang="ja-JP" altLang="en-US" sz="1100">
              <a:solidFill>
                <a:sysClr val="windowText" lastClr="000000"/>
              </a:solidFill>
            </a:rPr>
            <a:t>は報酬金額を</a:t>
          </a:r>
          <a:r>
            <a:rPr kumimoji="1" lang="ja-JP" altLang="en-US" sz="1100" u="sng">
              <a:solidFill>
                <a:srgbClr val="FF0000"/>
              </a:solidFill>
            </a:rPr>
            <a:t>税抜金額</a:t>
          </a:r>
          <a:r>
            <a:rPr kumimoji="1" lang="ja-JP" altLang="en-US" sz="1100">
              <a:solidFill>
                <a:sysClr val="windowText" lastClr="000000"/>
              </a:solidFill>
            </a:rPr>
            <a:t>で入力してください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個人の場合は税抜金額が源泉対象となります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消費税抜金額の合算から消費税率を掛けて合計金額（税込）を算出しています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a:solidFill>
                <a:srgbClr val="FF0000"/>
              </a:solidFill>
            </a:rPr>
            <a:t>免税事業者</a:t>
          </a:r>
          <a:r>
            <a:rPr kumimoji="1" lang="ja-JP" altLang="en-US" sz="1100">
              <a:solidFill>
                <a:sysClr val="windowText" lastClr="000000"/>
              </a:solidFill>
            </a:rPr>
            <a:t>は報酬金額を</a:t>
          </a:r>
          <a:r>
            <a:rPr kumimoji="1" lang="ja-JP" altLang="en-US" sz="1100" u="sng">
              <a:solidFill>
                <a:srgbClr val="FF0000"/>
              </a:solidFill>
            </a:rPr>
            <a:t>税込金額</a:t>
          </a:r>
          <a:r>
            <a:rPr kumimoji="1" lang="ja-JP" altLang="en-US" sz="1100">
              <a:solidFill>
                <a:sysClr val="windowText" lastClr="000000"/>
              </a:solidFill>
            </a:rPr>
            <a:t>で入力してください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個人の場合は税込金額が源泉対象となります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消費税込金額の合算で合計金額（税込）を算出し、内税を算出しています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・免税事業者については発注の段階で経過措置期間に対応した％分の加算をしております（</a:t>
          </a:r>
          <a:r>
            <a:rPr kumimoji="1" lang="en-US" altLang="ja-JP" sz="1100">
              <a:solidFill>
                <a:sysClr val="windowText" lastClr="000000"/>
              </a:solidFill>
            </a:rPr>
            <a:t>2023</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日より適用）</a:t>
          </a:r>
          <a:endParaRPr kumimoji="1" lang="en-US" altLang="ja-JP" sz="1100">
            <a:solidFill>
              <a:sysClr val="windowText" lastClr="000000"/>
            </a:solidFill>
          </a:endParaRPr>
        </a:p>
        <a:p>
          <a:pPr algn="l"/>
          <a:r>
            <a:rPr kumimoji="1" lang="en-US" altLang="ja-JP" sz="1100">
              <a:solidFill>
                <a:sysClr val="windowText" lastClr="000000"/>
              </a:solidFill>
            </a:rPr>
            <a:t>2026</a:t>
          </a:r>
          <a:r>
            <a:rPr kumimoji="1" lang="ja-JP" altLang="en-US" sz="1100">
              <a:solidFill>
                <a:sysClr val="windowText" lastClr="000000"/>
              </a:solidFill>
            </a:rPr>
            <a:t>年</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日まで・・・報酬＋消費税</a:t>
          </a:r>
          <a:r>
            <a:rPr kumimoji="1" lang="en-US" altLang="ja-JP" sz="1100">
              <a:solidFill>
                <a:sysClr val="windowText" lastClr="000000"/>
              </a:solidFill>
            </a:rPr>
            <a:t>10</a:t>
          </a:r>
          <a:r>
            <a:rPr kumimoji="1" lang="ja-JP" altLang="en-US" sz="1100">
              <a:solidFill>
                <a:sysClr val="windowText" lastClr="000000"/>
              </a:solidFill>
            </a:rPr>
            <a:t>％の金額の</a:t>
          </a:r>
          <a:r>
            <a:rPr kumimoji="1" lang="en-US" altLang="ja-JP" sz="1100">
              <a:solidFill>
                <a:sysClr val="windowText" lastClr="000000"/>
              </a:solidFill>
            </a:rPr>
            <a:t>80</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報酬＊</a:t>
          </a:r>
          <a:r>
            <a:rPr kumimoji="1" lang="en-US" altLang="ja-JP" sz="1100">
              <a:solidFill>
                <a:sysClr val="windowText" lastClr="000000"/>
              </a:solidFill>
            </a:rPr>
            <a:t>1.08</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2029</a:t>
          </a:r>
          <a:r>
            <a:rPr kumimoji="1" lang="ja-JP" altLang="en-US" sz="1100">
              <a:solidFill>
                <a:sysClr val="windowText" lastClr="000000"/>
              </a:solidFill>
            </a:rPr>
            <a:t>年</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30</a:t>
          </a:r>
          <a:r>
            <a:rPr kumimoji="1" lang="ja-JP" altLang="en-US" sz="1100">
              <a:solidFill>
                <a:sysClr val="windowText" lastClr="000000"/>
              </a:solidFill>
            </a:rPr>
            <a:t>日まで・・・報酬＋消費税</a:t>
          </a:r>
          <a:r>
            <a:rPr kumimoji="1" lang="en-US" altLang="ja-JP" sz="1100">
              <a:solidFill>
                <a:sysClr val="windowText" lastClr="000000"/>
              </a:solidFill>
            </a:rPr>
            <a:t>10</a:t>
          </a:r>
          <a:r>
            <a:rPr kumimoji="1" lang="ja-JP" altLang="en-US" sz="1100">
              <a:solidFill>
                <a:sysClr val="windowText" lastClr="000000"/>
              </a:solidFill>
            </a:rPr>
            <a:t>％の金額の</a:t>
          </a:r>
          <a:r>
            <a:rPr kumimoji="1" lang="en-US" altLang="ja-JP" sz="1100">
              <a:solidFill>
                <a:sysClr val="windowText" lastClr="000000"/>
              </a:solidFill>
            </a:rPr>
            <a:t>50</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報酬＊</a:t>
          </a:r>
          <a:r>
            <a:rPr kumimoji="1" lang="en-US" altLang="ja-JP" sz="1100">
              <a:solidFill>
                <a:sysClr val="windowText" lastClr="000000"/>
              </a:solidFill>
            </a:rPr>
            <a:t>1.05</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2029</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a:t>
          </a:r>
          <a:r>
            <a:rPr kumimoji="1" lang="en-US" altLang="ja-JP" sz="1100">
              <a:solidFill>
                <a:sysClr val="windowText" lastClr="000000"/>
              </a:solidFill>
            </a:rPr>
            <a:t>1</a:t>
          </a:r>
          <a:r>
            <a:rPr kumimoji="1" lang="ja-JP" altLang="en-US" sz="1100">
              <a:solidFill>
                <a:sysClr val="windowText" lastClr="000000"/>
              </a:solidFill>
            </a:rPr>
            <a:t>日以降・・・加算なし</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ただし、双方協議により決定した報酬金額はこの限りではありません</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rgbClr val="416F68"/>
              </a:solidFill>
            </a:rPr>
            <a:t>この請求書フォーマットは課税事業者が適格請求書発行事業者の登録番号を入力するとインボイス（適格請求書）となります。</a:t>
          </a:r>
          <a:endParaRPr kumimoji="1" lang="en-US" altLang="ja-JP" sz="1100">
            <a:solidFill>
              <a:srgbClr val="416F68"/>
            </a:solidFill>
          </a:endParaRPr>
        </a:p>
        <a:p>
          <a:pPr algn="l"/>
          <a:r>
            <a:rPr kumimoji="1" lang="ja-JP" altLang="en-US" sz="1100">
              <a:solidFill>
                <a:srgbClr val="416F68"/>
              </a:solidFill>
            </a:rPr>
            <a:t>免税事業者は登録番号がないため、通常の請求書（適格ではない請求書）という扱いになります。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43ED9-0229-428E-A93D-CAA6F720A809}">
  <sheetPr>
    <pageSetUpPr fitToPage="1"/>
  </sheetPr>
  <dimension ref="A1:U148"/>
  <sheetViews>
    <sheetView view="pageBreakPreview" zoomScale="77" zoomScaleNormal="69" zoomScaleSheetLayoutView="77" workbookViewId="0">
      <pane xSplit="3" ySplit="11" topLeftCell="D13" activePane="bottomRight" state="frozen"/>
      <selection pane="topRight" activeCell="K4" sqref="K4:M4"/>
      <selection pane="bottomLeft" activeCell="K4" sqref="K4:M4"/>
      <selection pane="bottomRight" activeCell="V10" sqref="V10"/>
    </sheetView>
  </sheetViews>
  <sheetFormatPr defaultColWidth="9" defaultRowHeight="30" customHeight="1"/>
  <cols>
    <col min="1" max="1" width="7.90625" style="137" customWidth="1"/>
    <col min="2" max="2" width="15.453125" style="137" customWidth="1"/>
    <col min="3" max="3" width="36.90625" style="137" customWidth="1"/>
    <col min="4" max="4" width="15.7265625" style="137" customWidth="1"/>
    <col min="5" max="9" width="16.36328125" style="137" customWidth="1"/>
    <col min="10" max="10" width="10.6328125" style="137" customWidth="1"/>
    <col min="11" max="11" width="12.08984375" style="137" customWidth="1"/>
    <col min="12" max="12" width="8.6328125" style="137" customWidth="1"/>
    <col min="13" max="19" width="6.7265625" style="137" customWidth="1"/>
    <col min="20" max="20" width="9" style="137" customWidth="1"/>
    <col min="21" max="21" width="13.26953125" style="137" bestFit="1" customWidth="1"/>
    <col min="22" max="16384" width="9" style="137"/>
  </cols>
  <sheetData>
    <row r="1" spans="1:21" s="127" customFormat="1" ht="30" customHeight="1">
      <c r="A1" s="201" t="s">
        <v>0</v>
      </c>
      <c r="B1" s="201"/>
      <c r="C1" s="201"/>
      <c r="E1" s="128"/>
      <c r="F1" s="129"/>
      <c r="G1" s="129"/>
      <c r="H1" s="130"/>
      <c r="I1" s="131"/>
      <c r="K1" s="131"/>
      <c r="L1" s="132"/>
      <c r="M1" s="131"/>
      <c r="O1" s="131"/>
      <c r="Q1" s="131"/>
      <c r="R1" s="132"/>
      <c r="S1" s="132"/>
      <c r="U1" s="133"/>
    </row>
    <row r="2" spans="1:21" s="127" customFormat="1" ht="30" customHeight="1">
      <c r="A2" s="198" t="s">
        <v>1</v>
      </c>
      <c r="B2" s="198"/>
      <c r="C2" s="176">
        <f>SUMIF($D$12:$D$124,$A$2,$K$12:$K$124)</f>
        <v>41040</v>
      </c>
      <c r="E2" s="202" t="str">
        <f>請求書!P4&amp;請求書!P5</f>
        <v/>
      </c>
      <c r="F2" s="202"/>
      <c r="G2" s="202"/>
      <c r="H2" s="202"/>
      <c r="I2" s="202"/>
      <c r="J2" s="202"/>
      <c r="K2" s="202"/>
      <c r="M2" s="203" t="str">
        <f>請求書!A1</f>
        <v>2024年</v>
      </c>
      <c r="N2" s="203"/>
      <c r="O2" s="203"/>
      <c r="P2" s="203">
        <f>請求書!H1</f>
        <v>5</v>
      </c>
      <c r="Q2" s="203"/>
      <c r="R2" s="134"/>
      <c r="S2" s="131" t="s">
        <v>2</v>
      </c>
    </row>
    <row r="3" spans="1:21" s="127" customFormat="1" ht="30" customHeight="1">
      <c r="A3" s="194" t="s">
        <v>116</v>
      </c>
      <c r="B3" s="194"/>
      <c r="C3" s="176">
        <f>SUMIF($D$12:$D$124,$A$3,$K$12:$K$124)</f>
        <v>5360</v>
      </c>
      <c r="E3" s="135"/>
      <c r="F3" s="135"/>
      <c r="G3" s="135"/>
      <c r="H3" s="135"/>
      <c r="I3" s="204" t="str">
        <f>請求書!P7&amp;"　"&amp;請求書!P8</f>
        <v>　</v>
      </c>
      <c r="J3" s="204"/>
      <c r="K3" s="204"/>
      <c r="L3" s="204"/>
      <c r="M3" s="204"/>
      <c r="N3" s="204"/>
      <c r="O3" s="204"/>
      <c r="P3" s="204"/>
      <c r="Q3" s="204"/>
      <c r="R3" s="204"/>
      <c r="S3" s="204"/>
    </row>
    <row r="4" spans="1:21" s="127" customFormat="1" ht="30" customHeight="1">
      <c r="A4" s="194" t="s">
        <v>107</v>
      </c>
      <c r="B4" s="194"/>
      <c r="C4" s="186">
        <f>SUMIF($D$12:$D$124,$A$4,$K$12:$K$124)</f>
        <v>880</v>
      </c>
      <c r="D4" s="195" t="s">
        <v>3</v>
      </c>
      <c r="E4" s="196">
        <f>SUM($C$2:$C$8)</f>
        <v>69340</v>
      </c>
      <c r="F4" s="196"/>
      <c r="G4" s="196"/>
      <c r="H4" s="136"/>
      <c r="I4" s="137" t="s">
        <v>73</v>
      </c>
      <c r="J4" s="197" t="str">
        <f>請求書!P11&amp;"　"&amp;請求書!P12&amp;"　"&amp;請求書!P13&amp;"　"&amp;請求書!Q13&amp;"　"&amp;請求書!P14</f>
        <v>　　普通　　</v>
      </c>
      <c r="K4" s="197"/>
      <c r="L4" s="197"/>
      <c r="M4" s="197"/>
      <c r="N4" s="197"/>
      <c r="O4" s="197"/>
      <c r="P4" s="197"/>
      <c r="Q4" s="197"/>
      <c r="R4" s="197"/>
      <c r="S4" s="197"/>
    </row>
    <row r="5" spans="1:21" s="127" customFormat="1" ht="30" customHeight="1">
      <c r="A5" s="198" t="s">
        <v>109</v>
      </c>
      <c r="B5" s="198"/>
      <c r="C5" s="186">
        <f>SUMIF($D$12:$D$124,$A$5,$K$12:$K$124)</f>
        <v>1200</v>
      </c>
      <c r="D5" s="195"/>
      <c r="E5" s="196"/>
      <c r="F5" s="196"/>
      <c r="G5" s="196"/>
      <c r="H5" s="138"/>
      <c r="I5" s="139" t="s">
        <v>26</v>
      </c>
      <c r="J5" s="134"/>
      <c r="K5" s="134"/>
      <c r="L5" s="140"/>
      <c r="M5" s="140"/>
      <c r="N5" s="134"/>
      <c r="O5" s="199" t="s">
        <v>4</v>
      </c>
      <c r="P5" s="199"/>
      <c r="Q5" s="200" t="str">
        <f>請求書!P18&amp;"年"&amp;請求書!Q18&amp;"月"&amp;請求書!R18&amp;"日"</f>
        <v>2024年5月31日</v>
      </c>
      <c r="R5" s="200"/>
      <c r="S5" s="200"/>
    </row>
    <row r="6" spans="1:21" s="127" customFormat="1" ht="30" customHeight="1">
      <c r="A6" s="198" t="s">
        <v>111</v>
      </c>
      <c r="B6" s="198"/>
      <c r="C6" s="186">
        <f>SUMIF($D$12:$D$124,$A$6,$K$12:$K$124)</f>
        <v>2160</v>
      </c>
      <c r="D6" s="184"/>
      <c r="E6" s="182"/>
      <c r="F6" s="182"/>
      <c r="G6" s="182"/>
      <c r="H6" s="138"/>
      <c r="I6" s="139"/>
      <c r="J6" s="134"/>
      <c r="K6" s="134"/>
      <c r="L6" s="140"/>
      <c r="M6" s="140"/>
      <c r="N6" s="134"/>
      <c r="O6" s="181"/>
      <c r="P6" s="181"/>
      <c r="Q6" s="183"/>
      <c r="R6" s="183"/>
      <c r="S6" s="183"/>
    </row>
    <row r="7" spans="1:21" s="127" customFormat="1" ht="30" customHeight="1">
      <c r="A7" s="215" t="s">
        <v>149</v>
      </c>
      <c r="B7" s="216"/>
      <c r="C7" s="191">
        <f>SUMIF($D$12:$D$124,$A$7,$K$12:$K$124)</f>
        <v>300</v>
      </c>
      <c r="D7" s="184"/>
      <c r="E7" s="182"/>
      <c r="F7" s="182"/>
      <c r="G7" s="182"/>
      <c r="H7" s="138"/>
      <c r="I7" s="139"/>
      <c r="J7" s="134"/>
      <c r="K7" s="134"/>
      <c r="L7" s="140"/>
      <c r="M7" s="140"/>
      <c r="N7" s="134"/>
      <c r="O7" s="181"/>
      <c r="P7" s="181"/>
      <c r="Q7" s="183"/>
      <c r="R7" s="183"/>
      <c r="S7" s="183"/>
    </row>
    <row r="8" spans="1:21" s="127" customFormat="1" ht="30" customHeight="1">
      <c r="A8" s="198" t="s">
        <v>105</v>
      </c>
      <c r="B8" s="198"/>
      <c r="C8" s="186">
        <f>SUMIF($D$12:$D$124,$A$8,$K$12:$K$124)</f>
        <v>18400</v>
      </c>
      <c r="D8" s="184"/>
      <c r="E8" s="182"/>
      <c r="F8" s="182"/>
      <c r="G8" s="182"/>
      <c r="H8" s="138"/>
      <c r="I8" s="139"/>
      <c r="J8" s="134"/>
      <c r="K8" s="134"/>
      <c r="L8" s="140"/>
      <c r="M8" s="140"/>
      <c r="N8" s="134"/>
      <c r="O8" s="181"/>
      <c r="P8" s="181"/>
      <c r="Q8" s="183"/>
      <c r="R8" s="183"/>
      <c r="S8" s="183"/>
    </row>
    <row r="9" spans="1:21" ht="20.149999999999999" customHeight="1">
      <c r="B9" s="141"/>
      <c r="C9" s="142"/>
      <c r="D9" s="143"/>
      <c r="I9" s="139"/>
      <c r="R9" s="143"/>
    </row>
    <row r="10" spans="1:21" s="147" customFormat="1" ht="20.149999999999999" customHeight="1">
      <c r="A10" s="211" t="s">
        <v>5</v>
      </c>
      <c r="B10" s="212" t="s">
        <v>6</v>
      </c>
      <c r="C10" s="211" t="s">
        <v>7</v>
      </c>
      <c r="D10" s="213" t="s">
        <v>8</v>
      </c>
      <c r="E10" s="144" t="s">
        <v>9</v>
      </c>
      <c r="F10" s="145"/>
      <c r="G10" s="145"/>
      <c r="H10" s="145"/>
      <c r="I10" s="145"/>
      <c r="J10" s="146"/>
      <c r="K10" s="220" t="s">
        <v>10</v>
      </c>
      <c r="L10" s="220" t="s">
        <v>11</v>
      </c>
      <c r="M10" s="223" t="s">
        <v>12</v>
      </c>
      <c r="N10" s="224"/>
      <c r="O10" s="224"/>
      <c r="P10" s="224"/>
      <c r="Q10" s="224"/>
      <c r="R10" s="224"/>
      <c r="S10" s="225"/>
    </row>
    <row r="11" spans="1:21" s="147" customFormat="1" ht="20.149999999999999" customHeight="1">
      <c r="A11" s="211"/>
      <c r="B11" s="212"/>
      <c r="C11" s="211"/>
      <c r="D11" s="214"/>
      <c r="E11" s="148" t="s">
        <v>13</v>
      </c>
      <c r="F11" s="205" t="s">
        <v>14</v>
      </c>
      <c r="G11" s="206"/>
      <c r="H11" s="207"/>
      <c r="I11" s="148" t="s">
        <v>15</v>
      </c>
      <c r="J11" s="149" t="s">
        <v>16</v>
      </c>
      <c r="K11" s="221"/>
      <c r="L11" s="222"/>
      <c r="M11" s="226"/>
      <c r="N11" s="227"/>
      <c r="O11" s="227"/>
      <c r="P11" s="227"/>
      <c r="Q11" s="227"/>
      <c r="R11" s="227"/>
      <c r="S11" s="228"/>
    </row>
    <row r="12" spans="1:21" ht="30" customHeight="1">
      <c r="A12" s="150">
        <v>1</v>
      </c>
      <c r="B12" s="151">
        <v>45224</v>
      </c>
      <c r="C12" s="152" t="s">
        <v>104</v>
      </c>
      <c r="D12" s="153" t="s">
        <v>17</v>
      </c>
      <c r="E12" s="154" t="s">
        <v>113</v>
      </c>
      <c r="F12" s="154" t="s">
        <v>114</v>
      </c>
      <c r="G12" s="154"/>
      <c r="H12" s="154"/>
      <c r="I12" s="154" t="s">
        <v>115</v>
      </c>
      <c r="J12" s="154" t="s">
        <v>22</v>
      </c>
      <c r="K12" s="155">
        <v>8360</v>
      </c>
      <c r="L12" s="154"/>
      <c r="M12" s="208"/>
      <c r="N12" s="209"/>
      <c r="O12" s="209"/>
      <c r="P12" s="209"/>
      <c r="Q12" s="209"/>
      <c r="R12" s="209"/>
      <c r="S12" s="210"/>
    </row>
    <row r="13" spans="1:21" ht="30" customHeight="1">
      <c r="A13" s="150">
        <v>2</v>
      </c>
      <c r="B13" s="151">
        <v>45224</v>
      </c>
      <c r="C13" s="152" t="s">
        <v>104</v>
      </c>
      <c r="D13" s="153" t="s">
        <v>112</v>
      </c>
      <c r="E13" s="154"/>
      <c r="F13" s="154"/>
      <c r="G13" s="154"/>
      <c r="H13" s="154"/>
      <c r="I13" s="154"/>
      <c r="J13" s="154"/>
      <c r="K13" s="155">
        <v>3860</v>
      </c>
      <c r="L13" s="154" t="s">
        <v>19</v>
      </c>
      <c r="M13" s="208" t="s">
        <v>117</v>
      </c>
      <c r="N13" s="209"/>
      <c r="O13" s="209"/>
      <c r="P13" s="209"/>
      <c r="Q13" s="209"/>
      <c r="R13" s="209"/>
      <c r="S13" s="210"/>
    </row>
    <row r="14" spans="1:21" ht="30" customHeight="1">
      <c r="A14" s="150">
        <v>3</v>
      </c>
      <c r="B14" s="151">
        <v>45224</v>
      </c>
      <c r="C14" s="152" t="s">
        <v>104</v>
      </c>
      <c r="D14" s="153" t="s">
        <v>106</v>
      </c>
      <c r="E14" s="154"/>
      <c r="F14" s="154"/>
      <c r="G14" s="154"/>
      <c r="H14" s="154"/>
      <c r="I14" s="154"/>
      <c r="J14" s="154"/>
      <c r="K14" s="155">
        <v>880</v>
      </c>
      <c r="L14" s="154" t="s">
        <v>19</v>
      </c>
      <c r="M14" s="208" t="s">
        <v>118</v>
      </c>
      <c r="N14" s="209"/>
      <c r="O14" s="209"/>
      <c r="P14" s="209"/>
      <c r="Q14" s="209"/>
      <c r="R14" s="209"/>
      <c r="S14" s="210"/>
    </row>
    <row r="15" spans="1:21" ht="30" customHeight="1">
      <c r="A15" s="150">
        <v>4</v>
      </c>
      <c r="B15" s="151">
        <v>45224</v>
      </c>
      <c r="C15" s="152" t="s">
        <v>104</v>
      </c>
      <c r="D15" s="153" t="s">
        <v>108</v>
      </c>
      <c r="E15" s="154"/>
      <c r="F15" s="154"/>
      <c r="G15" s="154"/>
      <c r="H15" s="154"/>
      <c r="I15" s="154"/>
      <c r="J15" s="154"/>
      <c r="K15" s="155">
        <v>1200</v>
      </c>
      <c r="L15" s="154" t="s">
        <v>19</v>
      </c>
      <c r="M15" s="208"/>
      <c r="N15" s="209"/>
      <c r="O15" s="209"/>
      <c r="P15" s="209"/>
      <c r="Q15" s="209"/>
      <c r="R15" s="209"/>
      <c r="S15" s="210"/>
    </row>
    <row r="16" spans="1:21" ht="30" customHeight="1">
      <c r="A16" s="150">
        <v>5</v>
      </c>
      <c r="B16" s="151">
        <v>45224</v>
      </c>
      <c r="C16" s="152" t="s">
        <v>104</v>
      </c>
      <c r="D16" s="153" t="s">
        <v>110</v>
      </c>
      <c r="E16" s="154"/>
      <c r="F16" s="154"/>
      <c r="G16" s="154"/>
      <c r="H16" s="154"/>
      <c r="I16" s="154"/>
      <c r="J16" s="154"/>
      <c r="K16" s="155">
        <v>2160</v>
      </c>
      <c r="L16" s="154" t="s">
        <v>19</v>
      </c>
      <c r="M16" s="217" t="s">
        <v>118</v>
      </c>
      <c r="N16" s="218"/>
      <c r="O16" s="218"/>
      <c r="P16" s="218"/>
      <c r="Q16" s="218"/>
      <c r="R16" s="218"/>
      <c r="S16" s="219"/>
    </row>
    <row r="17" spans="1:19" ht="30" customHeight="1">
      <c r="A17" s="150">
        <v>6</v>
      </c>
      <c r="B17" s="151">
        <v>45224</v>
      </c>
      <c r="C17" s="152" t="s">
        <v>104</v>
      </c>
      <c r="D17" s="153" t="s">
        <v>112</v>
      </c>
      <c r="E17" s="154"/>
      <c r="F17" s="154"/>
      <c r="G17" s="154"/>
      <c r="H17" s="154"/>
      <c r="I17" s="154"/>
      <c r="J17" s="154"/>
      <c r="K17" s="155">
        <v>500</v>
      </c>
      <c r="L17" s="154"/>
      <c r="M17" s="217" t="s">
        <v>120</v>
      </c>
      <c r="N17" s="218"/>
      <c r="O17" s="218"/>
      <c r="P17" s="218"/>
      <c r="Q17" s="218"/>
      <c r="R17" s="218"/>
      <c r="S17" s="219"/>
    </row>
    <row r="18" spans="1:19" ht="30" customHeight="1">
      <c r="A18" s="150">
        <v>7</v>
      </c>
      <c r="B18" s="151">
        <v>45224</v>
      </c>
      <c r="C18" s="152" t="s">
        <v>104</v>
      </c>
      <c r="D18" s="153" t="s">
        <v>112</v>
      </c>
      <c r="E18" s="154"/>
      <c r="F18" s="154"/>
      <c r="G18" s="154"/>
      <c r="H18" s="154"/>
      <c r="I18" s="154"/>
      <c r="J18" s="154"/>
      <c r="K18" s="155">
        <v>1000</v>
      </c>
      <c r="L18" s="154"/>
      <c r="M18" s="217" t="s">
        <v>119</v>
      </c>
      <c r="N18" s="218"/>
      <c r="O18" s="218"/>
      <c r="P18" s="218"/>
      <c r="Q18" s="218"/>
      <c r="R18" s="218"/>
      <c r="S18" s="219"/>
    </row>
    <row r="19" spans="1:19" ht="30" customHeight="1">
      <c r="A19" s="150">
        <v>8</v>
      </c>
      <c r="B19" s="151">
        <v>45224</v>
      </c>
      <c r="C19" s="152" t="s">
        <v>104</v>
      </c>
      <c r="D19" s="153" t="s">
        <v>20</v>
      </c>
      <c r="E19" s="154"/>
      <c r="F19" s="154"/>
      <c r="G19" s="154"/>
      <c r="H19" s="154"/>
      <c r="I19" s="154"/>
      <c r="J19" s="154"/>
      <c r="K19" s="155">
        <v>9200</v>
      </c>
      <c r="L19" s="154" t="s">
        <v>19</v>
      </c>
      <c r="M19" s="217"/>
      <c r="N19" s="218"/>
      <c r="O19" s="218"/>
      <c r="P19" s="218"/>
      <c r="Q19" s="218"/>
      <c r="R19" s="218"/>
      <c r="S19" s="219"/>
    </row>
    <row r="20" spans="1:19" ht="30" customHeight="1">
      <c r="A20" s="150">
        <v>9</v>
      </c>
      <c r="B20" s="151">
        <v>45224</v>
      </c>
      <c r="C20" s="152" t="s">
        <v>104</v>
      </c>
      <c r="D20" s="153" t="s">
        <v>17</v>
      </c>
      <c r="E20" s="154" t="s">
        <v>121</v>
      </c>
      <c r="F20" s="154"/>
      <c r="G20" s="154"/>
      <c r="H20" s="154"/>
      <c r="I20" s="154" t="s">
        <v>122</v>
      </c>
      <c r="J20" s="154"/>
      <c r="K20" s="155">
        <v>1650</v>
      </c>
      <c r="L20" s="154" t="s">
        <v>19</v>
      </c>
      <c r="M20" s="217" t="s">
        <v>21</v>
      </c>
      <c r="N20" s="218"/>
      <c r="O20" s="218"/>
      <c r="P20" s="218"/>
      <c r="Q20" s="218"/>
      <c r="R20" s="218"/>
      <c r="S20" s="219"/>
    </row>
    <row r="21" spans="1:19" ht="30" customHeight="1">
      <c r="A21" s="150">
        <v>10</v>
      </c>
      <c r="B21" s="151">
        <v>45225</v>
      </c>
      <c r="C21" s="152" t="s">
        <v>127</v>
      </c>
      <c r="D21" s="153" t="s">
        <v>17</v>
      </c>
      <c r="E21" s="154" t="s">
        <v>18</v>
      </c>
      <c r="F21" s="154" t="s">
        <v>128</v>
      </c>
      <c r="G21" s="154" t="s">
        <v>129</v>
      </c>
      <c r="H21" s="154"/>
      <c r="I21" s="154" t="s">
        <v>130</v>
      </c>
      <c r="J21" s="154" t="s">
        <v>23</v>
      </c>
      <c r="K21" s="155">
        <v>13970</v>
      </c>
      <c r="L21" s="154" t="s">
        <v>19</v>
      </c>
      <c r="M21" s="217"/>
      <c r="N21" s="218"/>
      <c r="O21" s="218"/>
      <c r="P21" s="218"/>
      <c r="Q21" s="218"/>
      <c r="R21" s="218"/>
      <c r="S21" s="219"/>
    </row>
    <row r="22" spans="1:19" ht="30" customHeight="1">
      <c r="A22" s="150">
        <v>11</v>
      </c>
      <c r="B22" s="151">
        <v>45225</v>
      </c>
      <c r="C22" s="152" t="s">
        <v>127</v>
      </c>
      <c r="D22" s="153" t="s">
        <v>131</v>
      </c>
      <c r="E22" s="154" t="s">
        <v>130</v>
      </c>
      <c r="F22" s="154" t="s">
        <v>132</v>
      </c>
      <c r="G22" s="154"/>
      <c r="H22" s="154"/>
      <c r="I22" s="154" t="s">
        <v>133</v>
      </c>
      <c r="J22" s="154" t="s">
        <v>23</v>
      </c>
      <c r="K22" s="155">
        <v>11450</v>
      </c>
      <c r="L22" s="154" t="s">
        <v>19</v>
      </c>
      <c r="M22" s="217"/>
      <c r="N22" s="218"/>
      <c r="O22" s="218"/>
      <c r="P22" s="218"/>
      <c r="Q22" s="218"/>
      <c r="R22" s="218"/>
      <c r="S22" s="219"/>
    </row>
    <row r="23" spans="1:19" ht="30" customHeight="1">
      <c r="A23" s="150">
        <v>12</v>
      </c>
      <c r="B23" s="151">
        <v>45225</v>
      </c>
      <c r="C23" s="152" t="s">
        <v>135</v>
      </c>
      <c r="D23" s="153" t="s">
        <v>20</v>
      </c>
      <c r="E23" s="154"/>
      <c r="F23" s="154"/>
      <c r="G23" s="154"/>
      <c r="H23" s="154"/>
      <c r="I23" s="154"/>
      <c r="J23" s="154"/>
      <c r="K23" s="155">
        <v>9200</v>
      </c>
      <c r="L23" s="154" t="s">
        <v>19</v>
      </c>
      <c r="M23" s="217"/>
      <c r="N23" s="218"/>
      <c r="O23" s="218"/>
      <c r="P23" s="218"/>
      <c r="Q23" s="218"/>
      <c r="R23" s="218"/>
      <c r="S23" s="219"/>
    </row>
    <row r="24" spans="1:19" ht="30" customHeight="1">
      <c r="A24" s="150">
        <v>13</v>
      </c>
      <c r="B24" s="151">
        <v>45226</v>
      </c>
      <c r="C24" s="152" t="s">
        <v>134</v>
      </c>
      <c r="D24" s="153" t="s">
        <v>17</v>
      </c>
      <c r="E24" s="154" t="s">
        <v>136</v>
      </c>
      <c r="F24" s="154" t="s">
        <v>129</v>
      </c>
      <c r="G24" s="154"/>
      <c r="H24" s="154"/>
      <c r="I24" s="154" t="s">
        <v>137</v>
      </c>
      <c r="J24" s="154"/>
      <c r="K24" s="155">
        <v>5610</v>
      </c>
      <c r="L24" s="154" t="s">
        <v>19</v>
      </c>
      <c r="M24" s="217"/>
      <c r="N24" s="218"/>
      <c r="O24" s="218"/>
      <c r="P24" s="218"/>
      <c r="Q24" s="218"/>
      <c r="R24" s="218"/>
      <c r="S24" s="219"/>
    </row>
    <row r="25" spans="1:19" ht="30" customHeight="1">
      <c r="A25" s="150">
        <v>14</v>
      </c>
      <c r="B25" s="151">
        <v>45226</v>
      </c>
      <c r="C25" s="152" t="s">
        <v>134</v>
      </c>
      <c r="D25" s="153" t="s">
        <v>148</v>
      </c>
      <c r="E25" s="154"/>
      <c r="F25" s="154"/>
      <c r="G25" s="154"/>
      <c r="H25" s="154"/>
      <c r="I25" s="154"/>
      <c r="J25" s="154"/>
      <c r="K25" s="155">
        <v>100</v>
      </c>
      <c r="L25" s="154" t="s">
        <v>150</v>
      </c>
      <c r="M25" s="217" t="s">
        <v>151</v>
      </c>
      <c r="N25" s="218"/>
      <c r="O25" s="218"/>
      <c r="P25" s="218"/>
      <c r="Q25" s="218"/>
      <c r="R25" s="218"/>
      <c r="S25" s="219"/>
    </row>
    <row r="26" spans="1:19" ht="30" customHeight="1">
      <c r="A26" s="150">
        <v>15</v>
      </c>
      <c r="B26" s="151">
        <v>45226</v>
      </c>
      <c r="C26" s="152" t="s">
        <v>134</v>
      </c>
      <c r="D26" s="153" t="s">
        <v>148</v>
      </c>
      <c r="E26" s="154"/>
      <c r="F26" s="154"/>
      <c r="G26" s="154"/>
      <c r="H26" s="154"/>
      <c r="I26" s="154"/>
      <c r="J26" s="154"/>
      <c r="K26" s="155">
        <v>200</v>
      </c>
      <c r="L26" s="154"/>
      <c r="M26" s="217" t="s">
        <v>152</v>
      </c>
      <c r="N26" s="218"/>
      <c r="O26" s="218"/>
      <c r="P26" s="218"/>
      <c r="Q26" s="218"/>
      <c r="R26" s="218"/>
      <c r="S26" s="219"/>
    </row>
    <row r="27" spans="1:19" ht="30" customHeight="1">
      <c r="A27" s="150">
        <v>16</v>
      </c>
      <c r="B27" s="151"/>
      <c r="C27" s="152"/>
      <c r="D27" s="153"/>
      <c r="E27" s="154"/>
      <c r="F27" s="154"/>
      <c r="G27" s="154"/>
      <c r="H27" s="154"/>
      <c r="I27" s="154"/>
      <c r="J27" s="154"/>
      <c r="K27" s="155"/>
      <c r="L27" s="154"/>
      <c r="M27" s="217"/>
      <c r="N27" s="218"/>
      <c r="O27" s="218"/>
      <c r="P27" s="218"/>
      <c r="Q27" s="218"/>
      <c r="R27" s="218"/>
      <c r="S27" s="219"/>
    </row>
    <row r="28" spans="1:19" ht="30" customHeight="1">
      <c r="A28" s="150">
        <v>17</v>
      </c>
      <c r="B28" s="151"/>
      <c r="C28" s="152"/>
      <c r="D28" s="153"/>
      <c r="E28" s="154"/>
      <c r="F28" s="154"/>
      <c r="G28" s="154"/>
      <c r="H28" s="154"/>
      <c r="I28" s="154"/>
      <c r="J28" s="154"/>
      <c r="K28" s="155"/>
      <c r="L28" s="154"/>
      <c r="M28" s="217"/>
      <c r="N28" s="218"/>
      <c r="O28" s="218"/>
      <c r="P28" s="218"/>
      <c r="Q28" s="218"/>
      <c r="R28" s="218"/>
      <c r="S28" s="219"/>
    </row>
    <row r="29" spans="1:19" ht="30" customHeight="1">
      <c r="A29" s="150">
        <v>18</v>
      </c>
      <c r="B29" s="151"/>
      <c r="C29" s="156"/>
      <c r="D29" s="153"/>
      <c r="E29" s="154"/>
      <c r="F29" s="154"/>
      <c r="G29" s="154"/>
      <c r="H29" s="154"/>
      <c r="I29" s="154"/>
      <c r="J29" s="154"/>
      <c r="K29" s="155"/>
      <c r="L29" s="154"/>
      <c r="M29" s="217"/>
      <c r="N29" s="218"/>
      <c r="O29" s="218"/>
      <c r="P29" s="218"/>
      <c r="Q29" s="218"/>
      <c r="R29" s="218"/>
      <c r="S29" s="219"/>
    </row>
    <row r="30" spans="1:19" ht="30" customHeight="1">
      <c r="A30" s="150">
        <v>19</v>
      </c>
      <c r="B30" s="151"/>
      <c r="C30" s="156"/>
      <c r="D30" s="153"/>
      <c r="E30" s="154"/>
      <c r="F30" s="154"/>
      <c r="G30" s="154"/>
      <c r="H30" s="154"/>
      <c r="I30" s="154"/>
      <c r="J30" s="154"/>
      <c r="K30" s="155"/>
      <c r="L30" s="154"/>
      <c r="M30" s="217"/>
      <c r="N30" s="218"/>
      <c r="O30" s="218"/>
      <c r="P30" s="218"/>
      <c r="Q30" s="218"/>
      <c r="R30" s="218"/>
      <c r="S30" s="219"/>
    </row>
    <row r="31" spans="1:19" ht="30" customHeight="1">
      <c r="A31" s="150">
        <v>20</v>
      </c>
      <c r="B31" s="151"/>
      <c r="C31" s="156"/>
      <c r="D31" s="153"/>
      <c r="E31" s="154"/>
      <c r="F31" s="154"/>
      <c r="G31" s="154"/>
      <c r="H31" s="154"/>
      <c r="I31" s="154"/>
      <c r="J31" s="154"/>
      <c r="K31" s="155"/>
      <c r="L31" s="154"/>
      <c r="M31" s="217"/>
      <c r="N31" s="218"/>
      <c r="O31" s="218"/>
      <c r="P31" s="218"/>
      <c r="Q31" s="218"/>
      <c r="R31" s="218"/>
      <c r="S31" s="219"/>
    </row>
    <row r="32" spans="1:19" ht="30" customHeight="1">
      <c r="A32" s="150">
        <v>21</v>
      </c>
      <c r="B32" s="151"/>
      <c r="C32" s="156"/>
      <c r="D32" s="153"/>
      <c r="E32" s="154"/>
      <c r="F32" s="154"/>
      <c r="G32" s="154"/>
      <c r="H32" s="154"/>
      <c r="I32" s="154"/>
      <c r="J32" s="154"/>
      <c r="K32" s="155"/>
      <c r="L32" s="154"/>
      <c r="M32" s="208"/>
      <c r="N32" s="209"/>
      <c r="O32" s="209"/>
      <c r="P32" s="209"/>
      <c r="Q32" s="209"/>
      <c r="R32" s="209"/>
      <c r="S32" s="210"/>
    </row>
    <row r="33" spans="1:19" ht="30" customHeight="1">
      <c r="A33" s="150">
        <v>22</v>
      </c>
      <c r="B33" s="151"/>
      <c r="C33" s="156"/>
      <c r="D33" s="153"/>
      <c r="E33" s="154"/>
      <c r="F33" s="154"/>
      <c r="G33" s="154"/>
      <c r="H33" s="154"/>
      <c r="I33" s="154"/>
      <c r="J33" s="154"/>
      <c r="K33" s="155"/>
      <c r="L33" s="154"/>
      <c r="M33" s="208"/>
      <c r="N33" s="209"/>
      <c r="O33" s="209"/>
      <c r="P33" s="209"/>
      <c r="Q33" s="209"/>
      <c r="R33" s="209"/>
      <c r="S33" s="210"/>
    </row>
    <row r="34" spans="1:19" ht="30" customHeight="1">
      <c r="A34" s="150">
        <v>23</v>
      </c>
      <c r="B34" s="151"/>
      <c r="C34" s="156"/>
      <c r="D34" s="153"/>
      <c r="E34" s="154"/>
      <c r="F34" s="154"/>
      <c r="G34" s="154"/>
      <c r="H34" s="154"/>
      <c r="I34" s="154"/>
      <c r="J34" s="154"/>
      <c r="K34" s="155"/>
      <c r="L34" s="154"/>
      <c r="M34" s="208"/>
      <c r="N34" s="209"/>
      <c r="O34" s="209"/>
      <c r="P34" s="209"/>
      <c r="Q34" s="209"/>
      <c r="R34" s="209"/>
      <c r="S34" s="210"/>
    </row>
    <row r="35" spans="1:19" ht="30" customHeight="1">
      <c r="A35" s="150">
        <v>24</v>
      </c>
      <c r="B35" s="151"/>
      <c r="C35" s="156"/>
      <c r="D35" s="153"/>
      <c r="E35" s="154"/>
      <c r="F35" s="154"/>
      <c r="G35" s="154"/>
      <c r="H35" s="154"/>
      <c r="I35" s="154"/>
      <c r="J35" s="154"/>
      <c r="K35" s="155"/>
      <c r="L35" s="154"/>
      <c r="M35" s="208"/>
      <c r="N35" s="209"/>
      <c r="O35" s="209"/>
      <c r="P35" s="209"/>
      <c r="Q35" s="209"/>
      <c r="R35" s="209"/>
      <c r="S35" s="210"/>
    </row>
    <row r="36" spans="1:19" ht="30" customHeight="1">
      <c r="A36" s="150">
        <v>25</v>
      </c>
      <c r="B36" s="151"/>
      <c r="C36" s="156"/>
      <c r="D36" s="153"/>
      <c r="E36" s="154"/>
      <c r="F36" s="154"/>
      <c r="G36" s="154"/>
      <c r="H36" s="154"/>
      <c r="I36" s="154"/>
      <c r="J36" s="154"/>
      <c r="K36" s="155"/>
      <c r="L36" s="154"/>
      <c r="M36" s="208"/>
      <c r="N36" s="209"/>
      <c r="O36" s="209"/>
      <c r="P36" s="209"/>
      <c r="Q36" s="209"/>
      <c r="R36" s="209"/>
      <c r="S36" s="210"/>
    </row>
    <row r="37" spans="1:19" ht="30" customHeight="1">
      <c r="A37" s="150">
        <v>26</v>
      </c>
      <c r="B37" s="151"/>
      <c r="C37" s="156"/>
      <c r="D37" s="153"/>
      <c r="E37" s="154"/>
      <c r="F37" s="154"/>
      <c r="G37" s="154"/>
      <c r="H37" s="154"/>
      <c r="I37" s="154"/>
      <c r="J37" s="154"/>
      <c r="K37" s="155"/>
      <c r="L37" s="154"/>
      <c r="M37" s="208"/>
      <c r="N37" s="209"/>
      <c r="O37" s="209"/>
      <c r="P37" s="209"/>
      <c r="Q37" s="209"/>
      <c r="R37" s="209"/>
      <c r="S37" s="210"/>
    </row>
    <row r="38" spans="1:19" ht="30" customHeight="1">
      <c r="A38" s="150">
        <v>27</v>
      </c>
      <c r="B38" s="151"/>
      <c r="C38" s="156"/>
      <c r="D38" s="153"/>
      <c r="E38" s="154"/>
      <c r="F38" s="154"/>
      <c r="G38" s="154"/>
      <c r="H38" s="154"/>
      <c r="I38" s="154"/>
      <c r="J38" s="154"/>
      <c r="K38" s="155"/>
      <c r="L38" s="154"/>
      <c r="M38" s="208"/>
      <c r="N38" s="209"/>
      <c r="O38" s="209"/>
      <c r="P38" s="209"/>
      <c r="Q38" s="209"/>
      <c r="R38" s="209"/>
      <c r="S38" s="210"/>
    </row>
    <row r="39" spans="1:19" ht="30" customHeight="1">
      <c r="A39" s="150">
        <v>28</v>
      </c>
      <c r="B39" s="151"/>
      <c r="C39" s="156"/>
      <c r="D39" s="153"/>
      <c r="E39" s="154"/>
      <c r="F39" s="154"/>
      <c r="G39" s="154"/>
      <c r="H39" s="154"/>
      <c r="I39" s="154"/>
      <c r="J39" s="154"/>
      <c r="K39" s="155"/>
      <c r="L39" s="154"/>
      <c r="M39" s="208"/>
      <c r="N39" s="209"/>
      <c r="O39" s="209"/>
      <c r="P39" s="209"/>
      <c r="Q39" s="209"/>
      <c r="R39" s="209"/>
      <c r="S39" s="210"/>
    </row>
    <row r="40" spans="1:19" ht="30" customHeight="1">
      <c r="A40" s="150">
        <v>29</v>
      </c>
      <c r="B40" s="151"/>
      <c r="C40" s="156"/>
      <c r="D40" s="153"/>
      <c r="E40" s="154"/>
      <c r="F40" s="154"/>
      <c r="G40" s="154"/>
      <c r="H40" s="154"/>
      <c r="I40" s="154"/>
      <c r="J40" s="154"/>
      <c r="K40" s="155"/>
      <c r="L40" s="154"/>
      <c r="M40" s="208"/>
      <c r="N40" s="209"/>
      <c r="O40" s="209"/>
      <c r="P40" s="209"/>
      <c r="Q40" s="209"/>
      <c r="R40" s="209"/>
      <c r="S40" s="210"/>
    </row>
    <row r="41" spans="1:19" ht="30" customHeight="1">
      <c r="A41" s="150">
        <v>30</v>
      </c>
      <c r="B41" s="151"/>
      <c r="C41" s="156"/>
      <c r="D41" s="153"/>
      <c r="E41" s="154"/>
      <c r="F41" s="154"/>
      <c r="G41" s="154"/>
      <c r="H41" s="154"/>
      <c r="I41" s="154"/>
      <c r="J41" s="154"/>
      <c r="K41" s="155"/>
      <c r="L41" s="154"/>
      <c r="M41" s="208"/>
      <c r="N41" s="209"/>
      <c r="O41" s="209"/>
      <c r="P41" s="209"/>
      <c r="Q41" s="209"/>
      <c r="R41" s="209"/>
      <c r="S41" s="210"/>
    </row>
    <row r="42" spans="1:19" ht="30" customHeight="1">
      <c r="A42" s="150">
        <v>31</v>
      </c>
      <c r="B42" s="151"/>
      <c r="C42" s="156"/>
      <c r="D42" s="153"/>
      <c r="E42" s="154"/>
      <c r="F42" s="154"/>
      <c r="G42" s="154"/>
      <c r="H42" s="154"/>
      <c r="I42" s="154"/>
      <c r="J42" s="154"/>
      <c r="K42" s="155"/>
      <c r="L42" s="154"/>
      <c r="M42" s="208"/>
      <c r="N42" s="209"/>
      <c r="O42" s="209"/>
      <c r="P42" s="209"/>
      <c r="Q42" s="209"/>
      <c r="R42" s="209"/>
      <c r="S42" s="210"/>
    </row>
    <row r="43" spans="1:19" ht="30" customHeight="1">
      <c r="A43" s="150">
        <v>32</v>
      </c>
      <c r="B43" s="151"/>
      <c r="C43" s="156"/>
      <c r="D43" s="153"/>
      <c r="E43" s="154"/>
      <c r="F43" s="154"/>
      <c r="G43" s="154"/>
      <c r="H43" s="154"/>
      <c r="I43" s="154"/>
      <c r="J43" s="154"/>
      <c r="K43" s="155"/>
      <c r="L43" s="154"/>
      <c r="M43" s="208"/>
      <c r="N43" s="209"/>
      <c r="O43" s="209"/>
      <c r="P43" s="209"/>
      <c r="Q43" s="209"/>
      <c r="R43" s="209"/>
      <c r="S43" s="210"/>
    </row>
    <row r="44" spans="1:19" ht="30" customHeight="1">
      <c r="A44" s="150">
        <v>33</v>
      </c>
      <c r="B44" s="151"/>
      <c r="C44" s="156"/>
      <c r="D44" s="153"/>
      <c r="E44" s="154"/>
      <c r="F44" s="154"/>
      <c r="G44" s="154"/>
      <c r="H44" s="154"/>
      <c r="I44" s="154"/>
      <c r="J44" s="154"/>
      <c r="K44" s="155"/>
      <c r="L44" s="154"/>
      <c r="M44" s="208"/>
      <c r="N44" s="209"/>
      <c r="O44" s="209"/>
      <c r="P44" s="209"/>
      <c r="Q44" s="209"/>
      <c r="R44" s="209"/>
      <c r="S44" s="210"/>
    </row>
    <row r="45" spans="1:19" ht="30" customHeight="1">
      <c r="A45" s="150">
        <v>34</v>
      </c>
      <c r="B45" s="151"/>
      <c r="C45" s="156"/>
      <c r="D45" s="153"/>
      <c r="E45" s="154"/>
      <c r="F45" s="154"/>
      <c r="G45" s="154"/>
      <c r="H45" s="154"/>
      <c r="I45" s="154"/>
      <c r="J45" s="154"/>
      <c r="K45" s="155"/>
      <c r="L45" s="154"/>
      <c r="M45" s="208"/>
      <c r="N45" s="209"/>
      <c r="O45" s="209"/>
      <c r="P45" s="209"/>
      <c r="Q45" s="209"/>
      <c r="R45" s="209"/>
      <c r="S45" s="210"/>
    </row>
    <row r="46" spans="1:19" ht="30" customHeight="1">
      <c r="A46" s="150">
        <v>35</v>
      </c>
      <c r="B46" s="151"/>
      <c r="C46" s="156"/>
      <c r="D46" s="153"/>
      <c r="E46" s="154"/>
      <c r="F46" s="154"/>
      <c r="G46" s="154"/>
      <c r="H46" s="154"/>
      <c r="I46" s="154"/>
      <c r="J46" s="154"/>
      <c r="K46" s="155"/>
      <c r="L46" s="154"/>
      <c r="M46" s="208"/>
      <c r="N46" s="209"/>
      <c r="O46" s="209"/>
      <c r="P46" s="209"/>
      <c r="Q46" s="209"/>
      <c r="R46" s="209"/>
      <c r="S46" s="210"/>
    </row>
    <row r="47" spans="1:19" ht="30" customHeight="1">
      <c r="A47" s="150">
        <v>36</v>
      </c>
      <c r="B47" s="151"/>
      <c r="C47" s="156"/>
      <c r="D47" s="153"/>
      <c r="E47" s="154"/>
      <c r="F47" s="154"/>
      <c r="G47" s="154"/>
      <c r="H47" s="154"/>
      <c r="I47" s="154"/>
      <c r="J47" s="154"/>
      <c r="K47" s="155"/>
      <c r="L47" s="154"/>
      <c r="M47" s="208"/>
      <c r="N47" s="209"/>
      <c r="O47" s="209"/>
      <c r="P47" s="209"/>
      <c r="Q47" s="209"/>
      <c r="R47" s="209"/>
      <c r="S47" s="210"/>
    </row>
    <row r="48" spans="1:19" ht="30" customHeight="1">
      <c r="A48" s="150">
        <v>37</v>
      </c>
      <c r="B48" s="151"/>
      <c r="C48" s="156"/>
      <c r="D48" s="153"/>
      <c r="E48" s="154"/>
      <c r="F48" s="154"/>
      <c r="G48" s="154"/>
      <c r="H48" s="154"/>
      <c r="I48" s="154"/>
      <c r="J48" s="154"/>
      <c r="K48" s="155"/>
      <c r="L48" s="154"/>
      <c r="M48" s="208"/>
      <c r="N48" s="209"/>
      <c r="O48" s="209"/>
      <c r="P48" s="209"/>
      <c r="Q48" s="209"/>
      <c r="R48" s="209"/>
      <c r="S48" s="210"/>
    </row>
    <row r="49" spans="1:19" ht="30" customHeight="1">
      <c r="A49" s="150">
        <v>38</v>
      </c>
      <c r="B49" s="151"/>
      <c r="C49" s="156"/>
      <c r="D49" s="153"/>
      <c r="E49" s="154"/>
      <c r="F49" s="154"/>
      <c r="G49" s="154"/>
      <c r="H49" s="154"/>
      <c r="I49" s="154"/>
      <c r="J49" s="154"/>
      <c r="K49" s="155"/>
      <c r="L49" s="154"/>
      <c r="M49" s="208"/>
      <c r="N49" s="209"/>
      <c r="O49" s="209"/>
      <c r="P49" s="209"/>
      <c r="Q49" s="209"/>
      <c r="R49" s="209"/>
      <c r="S49" s="210"/>
    </row>
    <row r="50" spans="1:19" ht="30" customHeight="1">
      <c r="A50" s="150">
        <v>39</v>
      </c>
      <c r="B50" s="151"/>
      <c r="C50" s="156"/>
      <c r="D50" s="153"/>
      <c r="E50" s="154"/>
      <c r="F50" s="154"/>
      <c r="G50" s="154"/>
      <c r="H50" s="154"/>
      <c r="I50" s="154"/>
      <c r="J50" s="154"/>
      <c r="K50" s="155"/>
      <c r="L50" s="154"/>
      <c r="M50" s="208"/>
      <c r="N50" s="209"/>
      <c r="O50" s="209"/>
      <c r="P50" s="209"/>
      <c r="Q50" s="209"/>
      <c r="R50" s="209"/>
      <c r="S50" s="210"/>
    </row>
    <row r="51" spans="1:19" ht="30" customHeight="1">
      <c r="A51" s="150">
        <v>40</v>
      </c>
      <c r="B51" s="151"/>
      <c r="C51" s="156"/>
      <c r="D51" s="153"/>
      <c r="E51" s="154"/>
      <c r="F51" s="154"/>
      <c r="G51" s="154"/>
      <c r="H51" s="154"/>
      <c r="I51" s="154"/>
      <c r="J51" s="154"/>
      <c r="K51" s="155"/>
      <c r="L51" s="154"/>
      <c r="M51" s="208"/>
      <c r="N51" s="209"/>
      <c r="O51" s="209"/>
      <c r="P51" s="209"/>
      <c r="Q51" s="209"/>
      <c r="R51" s="209"/>
      <c r="S51" s="210"/>
    </row>
    <row r="52" spans="1:19" ht="30" customHeight="1">
      <c r="A52" s="150">
        <v>41</v>
      </c>
      <c r="B52" s="151"/>
      <c r="C52" s="156"/>
      <c r="D52" s="153"/>
      <c r="E52" s="154"/>
      <c r="F52" s="154"/>
      <c r="G52" s="154"/>
      <c r="H52" s="154"/>
      <c r="I52" s="154"/>
      <c r="J52" s="154"/>
      <c r="K52" s="155"/>
      <c r="L52" s="154"/>
      <c r="M52" s="208"/>
      <c r="N52" s="209"/>
      <c r="O52" s="209"/>
      <c r="P52" s="209"/>
      <c r="Q52" s="209"/>
      <c r="R52" s="209"/>
      <c r="S52" s="210"/>
    </row>
    <row r="53" spans="1:19" ht="30" customHeight="1">
      <c r="A53" s="150">
        <v>42</v>
      </c>
      <c r="B53" s="151"/>
      <c r="C53" s="156"/>
      <c r="D53" s="153"/>
      <c r="E53" s="154"/>
      <c r="F53" s="154"/>
      <c r="G53" s="154"/>
      <c r="H53" s="154"/>
      <c r="I53" s="154"/>
      <c r="J53" s="154"/>
      <c r="K53" s="155"/>
      <c r="L53" s="154"/>
      <c r="M53" s="208"/>
      <c r="N53" s="209"/>
      <c r="O53" s="209"/>
      <c r="P53" s="209"/>
      <c r="Q53" s="209"/>
      <c r="R53" s="209"/>
      <c r="S53" s="210"/>
    </row>
    <row r="54" spans="1:19" ht="30" customHeight="1">
      <c r="A54" s="150">
        <v>43</v>
      </c>
      <c r="B54" s="151"/>
      <c r="C54" s="156"/>
      <c r="D54" s="153"/>
      <c r="E54" s="154"/>
      <c r="F54" s="154"/>
      <c r="G54" s="154"/>
      <c r="H54" s="154"/>
      <c r="I54" s="154"/>
      <c r="J54" s="154"/>
      <c r="K54" s="155"/>
      <c r="L54" s="154"/>
      <c r="M54" s="208"/>
      <c r="N54" s="209"/>
      <c r="O54" s="209"/>
      <c r="P54" s="209"/>
      <c r="Q54" s="209"/>
      <c r="R54" s="209"/>
      <c r="S54" s="210"/>
    </row>
    <row r="55" spans="1:19" ht="30" customHeight="1">
      <c r="A55" s="150">
        <v>44</v>
      </c>
      <c r="B55" s="151"/>
      <c r="C55" s="156"/>
      <c r="D55" s="153"/>
      <c r="E55" s="154"/>
      <c r="F55" s="154"/>
      <c r="G55" s="154"/>
      <c r="H55" s="154"/>
      <c r="I55" s="154"/>
      <c r="J55" s="154"/>
      <c r="K55" s="155"/>
      <c r="L55" s="154"/>
      <c r="M55" s="208"/>
      <c r="N55" s="209"/>
      <c r="O55" s="209"/>
      <c r="P55" s="209"/>
      <c r="Q55" s="209"/>
      <c r="R55" s="209"/>
      <c r="S55" s="210"/>
    </row>
    <row r="56" spans="1:19" ht="30" customHeight="1">
      <c r="A56" s="150">
        <v>45</v>
      </c>
      <c r="B56" s="151"/>
      <c r="C56" s="156"/>
      <c r="D56" s="153"/>
      <c r="E56" s="154"/>
      <c r="F56" s="154"/>
      <c r="G56" s="154"/>
      <c r="H56" s="154"/>
      <c r="I56" s="154"/>
      <c r="J56" s="154"/>
      <c r="K56" s="155"/>
      <c r="L56" s="154"/>
      <c r="M56" s="208"/>
      <c r="N56" s="209"/>
      <c r="O56" s="209"/>
      <c r="P56" s="209"/>
      <c r="Q56" s="209"/>
      <c r="R56" s="209"/>
      <c r="S56" s="210"/>
    </row>
    <row r="57" spans="1:19" ht="30" customHeight="1">
      <c r="A57" s="150">
        <v>46</v>
      </c>
      <c r="B57" s="151"/>
      <c r="C57" s="156"/>
      <c r="D57" s="153"/>
      <c r="E57" s="154"/>
      <c r="F57" s="154"/>
      <c r="G57" s="154"/>
      <c r="H57" s="154"/>
      <c r="I57" s="154"/>
      <c r="J57" s="154"/>
      <c r="K57" s="155"/>
      <c r="L57" s="154"/>
      <c r="M57" s="208"/>
      <c r="N57" s="209"/>
      <c r="O57" s="209"/>
      <c r="P57" s="209"/>
      <c r="Q57" s="209"/>
      <c r="R57" s="209"/>
      <c r="S57" s="210"/>
    </row>
    <row r="58" spans="1:19" ht="30" customHeight="1">
      <c r="A58" s="150">
        <v>47</v>
      </c>
      <c r="B58" s="151"/>
      <c r="C58" s="156"/>
      <c r="D58" s="153"/>
      <c r="E58" s="154"/>
      <c r="F58" s="154"/>
      <c r="G58" s="154"/>
      <c r="H58" s="154"/>
      <c r="I58" s="154"/>
      <c r="J58" s="154"/>
      <c r="K58" s="155"/>
      <c r="L58" s="154"/>
      <c r="M58" s="208"/>
      <c r="N58" s="209"/>
      <c r="O58" s="209"/>
      <c r="P58" s="209"/>
      <c r="Q58" s="209"/>
      <c r="R58" s="209"/>
      <c r="S58" s="210"/>
    </row>
    <row r="59" spans="1:19" ht="30" customHeight="1">
      <c r="A59" s="150">
        <v>48</v>
      </c>
      <c r="B59" s="151"/>
      <c r="C59" s="156"/>
      <c r="D59" s="153"/>
      <c r="E59" s="154"/>
      <c r="F59" s="154"/>
      <c r="G59" s="154"/>
      <c r="H59" s="154"/>
      <c r="I59" s="154"/>
      <c r="J59" s="154"/>
      <c r="K59" s="155"/>
      <c r="L59" s="154"/>
      <c r="M59" s="208"/>
      <c r="N59" s="209"/>
      <c r="O59" s="209"/>
      <c r="P59" s="209"/>
      <c r="Q59" s="209"/>
      <c r="R59" s="209"/>
      <c r="S59" s="210"/>
    </row>
    <row r="60" spans="1:19" ht="30" customHeight="1">
      <c r="A60" s="150">
        <v>49</v>
      </c>
      <c r="B60" s="151"/>
      <c r="C60" s="156"/>
      <c r="D60" s="153"/>
      <c r="E60" s="154"/>
      <c r="F60" s="154"/>
      <c r="G60" s="154"/>
      <c r="H60" s="154"/>
      <c r="I60" s="154"/>
      <c r="J60" s="154"/>
      <c r="K60" s="155"/>
      <c r="L60" s="154"/>
      <c r="M60" s="208"/>
      <c r="N60" s="209"/>
      <c r="O60" s="209"/>
      <c r="P60" s="209"/>
      <c r="Q60" s="209"/>
      <c r="R60" s="209"/>
      <c r="S60" s="210"/>
    </row>
    <row r="61" spans="1:19" ht="30" customHeight="1">
      <c r="A61" s="150">
        <v>50</v>
      </c>
      <c r="B61" s="151"/>
      <c r="C61" s="156"/>
      <c r="D61" s="153"/>
      <c r="E61" s="154"/>
      <c r="F61" s="154"/>
      <c r="G61" s="154"/>
      <c r="H61" s="154"/>
      <c r="I61" s="154"/>
      <c r="J61" s="155"/>
      <c r="K61" s="155"/>
      <c r="L61" s="154"/>
      <c r="M61" s="208"/>
      <c r="N61" s="209"/>
      <c r="O61" s="209"/>
      <c r="P61" s="209"/>
      <c r="Q61" s="209"/>
      <c r="R61" s="209"/>
      <c r="S61" s="210"/>
    </row>
    <row r="62" spans="1:19" ht="30" customHeight="1">
      <c r="A62" s="150">
        <v>51</v>
      </c>
      <c r="B62" s="151"/>
      <c r="C62" s="156"/>
      <c r="D62" s="153"/>
      <c r="E62" s="154"/>
      <c r="F62" s="154"/>
      <c r="G62" s="154"/>
      <c r="H62" s="154"/>
      <c r="I62" s="154"/>
      <c r="J62" s="154"/>
      <c r="K62" s="155"/>
      <c r="L62" s="154"/>
      <c r="M62" s="208"/>
      <c r="N62" s="209"/>
      <c r="O62" s="209"/>
      <c r="P62" s="209"/>
      <c r="Q62" s="209"/>
      <c r="R62" s="209"/>
      <c r="S62" s="210"/>
    </row>
    <row r="63" spans="1:19" ht="30" customHeight="1">
      <c r="A63" s="150">
        <v>52</v>
      </c>
      <c r="B63" s="151"/>
      <c r="C63" s="156"/>
      <c r="D63" s="153"/>
      <c r="E63" s="154"/>
      <c r="F63" s="154"/>
      <c r="G63" s="154"/>
      <c r="H63" s="154"/>
      <c r="I63" s="154"/>
      <c r="J63" s="154"/>
      <c r="K63" s="155"/>
      <c r="L63" s="154"/>
      <c r="M63" s="208"/>
      <c r="N63" s="209"/>
      <c r="O63" s="209"/>
      <c r="P63" s="209"/>
      <c r="Q63" s="209"/>
      <c r="R63" s="209"/>
      <c r="S63" s="210"/>
    </row>
    <row r="64" spans="1:19" ht="30" customHeight="1">
      <c r="A64" s="150">
        <v>53</v>
      </c>
      <c r="B64" s="151"/>
      <c r="C64" s="156"/>
      <c r="D64" s="153"/>
      <c r="E64" s="154"/>
      <c r="F64" s="154"/>
      <c r="G64" s="154"/>
      <c r="H64" s="154"/>
      <c r="I64" s="154"/>
      <c r="J64" s="154"/>
      <c r="K64" s="155"/>
      <c r="L64" s="154"/>
      <c r="M64" s="208"/>
      <c r="N64" s="209"/>
      <c r="O64" s="209"/>
      <c r="P64" s="209"/>
      <c r="Q64" s="209"/>
      <c r="R64" s="209"/>
      <c r="S64" s="210"/>
    </row>
    <row r="65" spans="1:19" ht="30" customHeight="1">
      <c r="A65" s="150">
        <v>54</v>
      </c>
      <c r="B65" s="151"/>
      <c r="C65" s="156"/>
      <c r="D65" s="153"/>
      <c r="E65" s="154"/>
      <c r="F65" s="154"/>
      <c r="G65" s="154"/>
      <c r="H65" s="154"/>
      <c r="I65" s="154"/>
      <c r="J65" s="154"/>
      <c r="K65" s="155"/>
      <c r="L65" s="154"/>
      <c r="M65" s="208"/>
      <c r="N65" s="209"/>
      <c r="O65" s="209"/>
      <c r="P65" s="209"/>
      <c r="Q65" s="209"/>
      <c r="R65" s="209"/>
      <c r="S65" s="210"/>
    </row>
    <row r="66" spans="1:19" ht="30" customHeight="1">
      <c r="A66" s="150">
        <v>55</v>
      </c>
      <c r="B66" s="151"/>
      <c r="C66" s="156"/>
      <c r="D66" s="153"/>
      <c r="E66" s="154"/>
      <c r="F66" s="154"/>
      <c r="G66" s="154"/>
      <c r="H66" s="154"/>
      <c r="I66" s="154"/>
      <c r="J66" s="154"/>
      <c r="K66" s="155"/>
      <c r="L66" s="154"/>
      <c r="M66" s="208"/>
      <c r="N66" s="209"/>
      <c r="O66" s="209"/>
      <c r="P66" s="209"/>
      <c r="Q66" s="209"/>
      <c r="R66" s="209"/>
      <c r="S66" s="210"/>
    </row>
    <row r="67" spans="1:19" ht="30" customHeight="1">
      <c r="A67" s="150">
        <v>56</v>
      </c>
      <c r="B67" s="151"/>
      <c r="C67" s="156"/>
      <c r="D67" s="153"/>
      <c r="E67" s="154"/>
      <c r="F67" s="154"/>
      <c r="G67" s="154"/>
      <c r="H67" s="154"/>
      <c r="I67" s="154"/>
      <c r="J67" s="154"/>
      <c r="K67" s="155"/>
      <c r="L67" s="154"/>
      <c r="M67" s="208"/>
      <c r="N67" s="209"/>
      <c r="O67" s="209"/>
      <c r="P67" s="209"/>
      <c r="Q67" s="209"/>
      <c r="R67" s="209"/>
      <c r="S67" s="210"/>
    </row>
    <row r="68" spans="1:19" ht="30" customHeight="1">
      <c r="A68" s="150">
        <v>57</v>
      </c>
      <c r="B68" s="151"/>
      <c r="C68" s="156"/>
      <c r="D68" s="153"/>
      <c r="E68" s="154"/>
      <c r="F68" s="154"/>
      <c r="G68" s="154"/>
      <c r="H68" s="154"/>
      <c r="I68" s="154"/>
      <c r="J68" s="154"/>
      <c r="K68" s="155"/>
      <c r="L68" s="154"/>
      <c r="M68" s="208"/>
      <c r="N68" s="209"/>
      <c r="O68" s="209"/>
      <c r="P68" s="209"/>
      <c r="Q68" s="209"/>
      <c r="R68" s="209"/>
      <c r="S68" s="210"/>
    </row>
    <row r="69" spans="1:19" ht="30" customHeight="1">
      <c r="A69" s="150">
        <v>58</v>
      </c>
      <c r="B69" s="151"/>
      <c r="C69" s="156"/>
      <c r="D69" s="153"/>
      <c r="E69" s="154"/>
      <c r="F69" s="154"/>
      <c r="G69" s="154"/>
      <c r="H69" s="154"/>
      <c r="I69" s="154"/>
      <c r="J69" s="154"/>
      <c r="K69" s="155"/>
      <c r="L69" s="154"/>
      <c r="M69" s="208"/>
      <c r="N69" s="209"/>
      <c r="O69" s="209"/>
      <c r="P69" s="209"/>
      <c r="Q69" s="209"/>
      <c r="R69" s="209"/>
      <c r="S69" s="210"/>
    </row>
    <row r="70" spans="1:19" ht="30" customHeight="1">
      <c r="A70" s="150">
        <v>59</v>
      </c>
      <c r="B70" s="151"/>
      <c r="C70" s="156"/>
      <c r="D70" s="153"/>
      <c r="E70" s="154"/>
      <c r="F70" s="154"/>
      <c r="G70" s="154"/>
      <c r="H70" s="154"/>
      <c r="I70" s="154"/>
      <c r="J70" s="154"/>
      <c r="K70" s="155"/>
      <c r="L70" s="154"/>
      <c r="M70" s="208"/>
      <c r="N70" s="209"/>
      <c r="O70" s="209"/>
      <c r="P70" s="209"/>
      <c r="Q70" s="209"/>
      <c r="R70" s="209"/>
      <c r="S70" s="210"/>
    </row>
    <row r="71" spans="1:19" ht="30" customHeight="1">
      <c r="A71" s="150">
        <v>60</v>
      </c>
      <c r="B71" s="151"/>
      <c r="C71" s="156"/>
      <c r="D71" s="153"/>
      <c r="E71" s="154"/>
      <c r="F71" s="154"/>
      <c r="G71" s="154"/>
      <c r="H71" s="154"/>
      <c r="I71" s="154"/>
      <c r="J71" s="154"/>
      <c r="K71" s="155"/>
      <c r="L71" s="154"/>
      <c r="M71" s="208"/>
      <c r="N71" s="209"/>
      <c r="O71" s="209"/>
      <c r="P71" s="209"/>
      <c r="Q71" s="209"/>
      <c r="R71" s="209"/>
      <c r="S71" s="210"/>
    </row>
    <row r="72" spans="1:19" ht="30" customHeight="1">
      <c r="A72" s="150">
        <v>61</v>
      </c>
      <c r="B72" s="151"/>
      <c r="C72" s="156"/>
      <c r="D72" s="153"/>
      <c r="E72" s="154"/>
      <c r="F72" s="154"/>
      <c r="G72" s="154"/>
      <c r="H72" s="154"/>
      <c r="I72" s="154"/>
      <c r="J72" s="154"/>
      <c r="K72" s="155"/>
      <c r="L72" s="154"/>
      <c r="M72" s="208"/>
      <c r="N72" s="209"/>
      <c r="O72" s="209"/>
      <c r="P72" s="209"/>
      <c r="Q72" s="209"/>
      <c r="R72" s="209"/>
      <c r="S72" s="210"/>
    </row>
    <row r="73" spans="1:19" ht="30" customHeight="1">
      <c r="A73" s="150">
        <v>62</v>
      </c>
      <c r="B73" s="151"/>
      <c r="C73" s="156"/>
      <c r="D73" s="153"/>
      <c r="E73" s="154"/>
      <c r="F73" s="154"/>
      <c r="G73" s="154"/>
      <c r="H73" s="154"/>
      <c r="I73" s="154"/>
      <c r="J73" s="154"/>
      <c r="K73" s="155"/>
      <c r="L73" s="154"/>
      <c r="M73" s="208"/>
      <c r="N73" s="209"/>
      <c r="O73" s="209"/>
      <c r="P73" s="209"/>
      <c r="Q73" s="209"/>
      <c r="R73" s="209"/>
      <c r="S73" s="210"/>
    </row>
    <row r="74" spans="1:19" ht="30" customHeight="1">
      <c r="A74" s="150">
        <v>63</v>
      </c>
      <c r="B74" s="151"/>
      <c r="C74" s="156"/>
      <c r="D74" s="153"/>
      <c r="E74" s="154"/>
      <c r="F74" s="154"/>
      <c r="G74" s="154"/>
      <c r="H74" s="154"/>
      <c r="I74" s="154"/>
      <c r="J74" s="154"/>
      <c r="K74" s="155"/>
      <c r="L74" s="154"/>
      <c r="M74" s="208"/>
      <c r="N74" s="209"/>
      <c r="O74" s="209"/>
      <c r="P74" s="209"/>
      <c r="Q74" s="209"/>
      <c r="R74" s="209"/>
      <c r="S74" s="210"/>
    </row>
    <row r="75" spans="1:19" ht="30" customHeight="1">
      <c r="A75" s="150">
        <v>64</v>
      </c>
      <c r="B75" s="151"/>
      <c r="C75" s="156"/>
      <c r="D75" s="153"/>
      <c r="E75" s="154"/>
      <c r="F75" s="154"/>
      <c r="G75" s="154"/>
      <c r="H75" s="154"/>
      <c r="I75" s="154"/>
      <c r="J75" s="154"/>
      <c r="K75" s="155"/>
      <c r="L75" s="154"/>
      <c r="M75" s="208"/>
      <c r="N75" s="209"/>
      <c r="O75" s="209"/>
      <c r="P75" s="209"/>
      <c r="Q75" s="209"/>
      <c r="R75" s="209"/>
      <c r="S75" s="210"/>
    </row>
    <row r="76" spans="1:19" ht="30" customHeight="1">
      <c r="A76" s="150">
        <v>65</v>
      </c>
      <c r="B76" s="151"/>
      <c r="C76" s="156"/>
      <c r="D76" s="153"/>
      <c r="E76" s="154"/>
      <c r="F76" s="154"/>
      <c r="G76" s="154"/>
      <c r="H76" s="154"/>
      <c r="I76" s="154"/>
      <c r="J76" s="154"/>
      <c r="K76" s="155"/>
      <c r="L76" s="154"/>
      <c r="M76" s="208"/>
      <c r="N76" s="209"/>
      <c r="O76" s="209"/>
      <c r="P76" s="209"/>
      <c r="Q76" s="209"/>
      <c r="R76" s="209"/>
      <c r="S76" s="210"/>
    </row>
    <row r="77" spans="1:19" ht="30" customHeight="1">
      <c r="A77" s="150">
        <v>66</v>
      </c>
      <c r="B77" s="151"/>
      <c r="C77" s="156"/>
      <c r="D77" s="153"/>
      <c r="E77" s="154"/>
      <c r="F77" s="154"/>
      <c r="G77" s="154"/>
      <c r="H77" s="154"/>
      <c r="I77" s="154"/>
      <c r="J77" s="154"/>
      <c r="K77" s="155"/>
      <c r="L77" s="154"/>
      <c r="M77" s="208"/>
      <c r="N77" s="209"/>
      <c r="O77" s="209"/>
      <c r="P77" s="209"/>
      <c r="Q77" s="209"/>
      <c r="R77" s="209"/>
      <c r="S77" s="210"/>
    </row>
    <row r="78" spans="1:19" ht="30" customHeight="1">
      <c r="A78" s="150">
        <v>67</v>
      </c>
      <c r="B78" s="151"/>
      <c r="C78" s="156"/>
      <c r="D78" s="153"/>
      <c r="E78" s="154"/>
      <c r="F78" s="154"/>
      <c r="G78" s="154"/>
      <c r="H78" s="154"/>
      <c r="I78" s="154"/>
      <c r="J78" s="154"/>
      <c r="K78" s="155"/>
      <c r="L78" s="154"/>
      <c r="M78" s="208"/>
      <c r="N78" s="209"/>
      <c r="O78" s="209"/>
      <c r="P78" s="209"/>
      <c r="Q78" s="209"/>
      <c r="R78" s="209"/>
      <c r="S78" s="210"/>
    </row>
    <row r="79" spans="1:19" ht="30" customHeight="1">
      <c r="A79" s="150">
        <v>68</v>
      </c>
      <c r="B79" s="151"/>
      <c r="C79" s="156"/>
      <c r="D79" s="153"/>
      <c r="E79" s="154"/>
      <c r="F79" s="154"/>
      <c r="G79" s="154"/>
      <c r="H79" s="154"/>
      <c r="I79" s="154"/>
      <c r="J79" s="154"/>
      <c r="K79" s="155"/>
      <c r="L79" s="154"/>
      <c r="M79" s="208"/>
      <c r="N79" s="209"/>
      <c r="O79" s="209"/>
      <c r="P79" s="209"/>
      <c r="Q79" s="209"/>
      <c r="R79" s="209"/>
      <c r="S79" s="210"/>
    </row>
    <row r="80" spans="1:19" ht="30" customHeight="1">
      <c r="A80" s="150">
        <v>69</v>
      </c>
      <c r="B80" s="151"/>
      <c r="C80" s="156"/>
      <c r="D80" s="153"/>
      <c r="E80" s="154"/>
      <c r="F80" s="154"/>
      <c r="G80" s="154"/>
      <c r="H80" s="154"/>
      <c r="I80" s="154"/>
      <c r="J80" s="154"/>
      <c r="K80" s="155"/>
      <c r="L80" s="154"/>
      <c r="M80" s="208"/>
      <c r="N80" s="209"/>
      <c r="O80" s="209"/>
      <c r="P80" s="209"/>
      <c r="Q80" s="209"/>
      <c r="R80" s="209"/>
      <c r="S80" s="210"/>
    </row>
    <row r="81" spans="1:19" ht="30" customHeight="1">
      <c r="A81" s="150">
        <v>70</v>
      </c>
      <c r="B81" s="151"/>
      <c r="C81" s="156"/>
      <c r="D81" s="153"/>
      <c r="E81" s="154"/>
      <c r="F81" s="154"/>
      <c r="G81" s="154"/>
      <c r="H81" s="154"/>
      <c r="I81" s="154"/>
      <c r="J81" s="154"/>
      <c r="K81" s="155"/>
      <c r="L81" s="154"/>
      <c r="M81" s="208"/>
      <c r="N81" s="209"/>
      <c r="O81" s="209"/>
      <c r="P81" s="209"/>
      <c r="Q81" s="209"/>
      <c r="R81" s="209"/>
      <c r="S81" s="210"/>
    </row>
    <row r="82" spans="1:19" ht="30" customHeight="1">
      <c r="A82" s="150">
        <v>71</v>
      </c>
      <c r="B82" s="151"/>
      <c r="C82" s="156"/>
      <c r="D82" s="153"/>
      <c r="E82" s="154"/>
      <c r="F82" s="154"/>
      <c r="G82" s="154"/>
      <c r="H82" s="154"/>
      <c r="I82" s="154"/>
      <c r="J82" s="154"/>
      <c r="K82" s="155"/>
      <c r="L82" s="154"/>
      <c r="M82" s="208"/>
      <c r="N82" s="209"/>
      <c r="O82" s="209"/>
      <c r="P82" s="209"/>
      <c r="Q82" s="209"/>
      <c r="R82" s="209"/>
      <c r="S82" s="210"/>
    </row>
    <row r="83" spans="1:19" ht="30" customHeight="1">
      <c r="A83" s="150">
        <v>72</v>
      </c>
      <c r="B83" s="151"/>
      <c r="C83" s="156"/>
      <c r="D83" s="153"/>
      <c r="E83" s="154"/>
      <c r="F83" s="154"/>
      <c r="G83" s="154"/>
      <c r="H83" s="154"/>
      <c r="I83" s="154"/>
      <c r="J83" s="154"/>
      <c r="K83" s="155"/>
      <c r="L83" s="154"/>
      <c r="M83" s="208"/>
      <c r="N83" s="209"/>
      <c r="O83" s="209"/>
      <c r="P83" s="209"/>
      <c r="Q83" s="209"/>
      <c r="R83" s="209"/>
      <c r="S83" s="210"/>
    </row>
    <row r="84" spans="1:19" ht="30" customHeight="1">
      <c r="A84" s="150">
        <v>73</v>
      </c>
      <c r="B84" s="151"/>
      <c r="C84" s="156"/>
      <c r="D84" s="153"/>
      <c r="E84" s="154"/>
      <c r="F84" s="154"/>
      <c r="G84" s="154"/>
      <c r="H84" s="154"/>
      <c r="I84" s="154"/>
      <c r="J84" s="154"/>
      <c r="K84" s="155"/>
      <c r="L84" s="154"/>
      <c r="M84" s="208"/>
      <c r="N84" s="209"/>
      <c r="O84" s="209"/>
      <c r="P84" s="209"/>
      <c r="Q84" s="209"/>
      <c r="R84" s="209"/>
      <c r="S84" s="210"/>
    </row>
    <row r="85" spans="1:19" ht="30" customHeight="1">
      <c r="A85" s="150">
        <v>74</v>
      </c>
      <c r="B85" s="151"/>
      <c r="C85" s="156"/>
      <c r="D85" s="153"/>
      <c r="E85" s="154"/>
      <c r="F85" s="154"/>
      <c r="G85" s="154"/>
      <c r="H85" s="154"/>
      <c r="I85" s="154"/>
      <c r="J85" s="154"/>
      <c r="K85" s="155"/>
      <c r="L85" s="154"/>
      <c r="M85" s="208"/>
      <c r="N85" s="209"/>
      <c r="O85" s="209"/>
      <c r="P85" s="209"/>
      <c r="Q85" s="209"/>
      <c r="R85" s="209"/>
      <c r="S85" s="210"/>
    </row>
    <row r="86" spans="1:19" ht="30" customHeight="1">
      <c r="A86" s="150">
        <v>75</v>
      </c>
      <c r="B86" s="151"/>
      <c r="C86" s="156"/>
      <c r="D86" s="153"/>
      <c r="E86" s="154"/>
      <c r="F86" s="154"/>
      <c r="G86" s="154"/>
      <c r="H86" s="154"/>
      <c r="I86" s="154"/>
      <c r="J86" s="154"/>
      <c r="K86" s="155"/>
      <c r="L86" s="154"/>
      <c r="M86" s="208"/>
      <c r="N86" s="209"/>
      <c r="O86" s="209"/>
      <c r="P86" s="209"/>
      <c r="Q86" s="209"/>
      <c r="R86" s="209"/>
      <c r="S86" s="210"/>
    </row>
    <row r="87" spans="1:19" ht="30" customHeight="1">
      <c r="A87" s="150">
        <v>76</v>
      </c>
      <c r="B87" s="151"/>
      <c r="C87" s="156"/>
      <c r="D87" s="153"/>
      <c r="E87" s="154"/>
      <c r="F87" s="154"/>
      <c r="G87" s="154"/>
      <c r="H87" s="154"/>
      <c r="I87" s="154"/>
      <c r="J87" s="155"/>
      <c r="K87" s="155"/>
      <c r="L87" s="154"/>
      <c r="M87" s="208"/>
      <c r="N87" s="209"/>
      <c r="O87" s="209"/>
      <c r="P87" s="209"/>
      <c r="Q87" s="209"/>
      <c r="R87" s="209"/>
      <c r="S87" s="210"/>
    </row>
    <row r="88" spans="1:19" ht="30" customHeight="1">
      <c r="A88" s="150">
        <v>77</v>
      </c>
      <c r="B88" s="151"/>
      <c r="C88" s="156"/>
      <c r="D88" s="153"/>
      <c r="E88" s="154"/>
      <c r="F88" s="154"/>
      <c r="G88" s="154"/>
      <c r="H88" s="154"/>
      <c r="I88" s="154"/>
      <c r="J88" s="154"/>
      <c r="K88" s="155"/>
      <c r="L88" s="154"/>
      <c r="M88" s="208"/>
      <c r="N88" s="209"/>
      <c r="O88" s="209"/>
      <c r="P88" s="209"/>
      <c r="Q88" s="209"/>
      <c r="R88" s="209"/>
      <c r="S88" s="210"/>
    </row>
    <row r="89" spans="1:19" ht="30" customHeight="1">
      <c r="A89" s="150">
        <v>78</v>
      </c>
      <c r="B89" s="151"/>
      <c r="C89" s="156"/>
      <c r="D89" s="153"/>
      <c r="E89" s="154"/>
      <c r="F89" s="154"/>
      <c r="G89" s="154"/>
      <c r="H89" s="154"/>
      <c r="I89" s="154"/>
      <c r="J89" s="154"/>
      <c r="K89" s="155"/>
      <c r="L89" s="154"/>
      <c r="M89" s="208"/>
      <c r="N89" s="209"/>
      <c r="O89" s="209"/>
      <c r="P89" s="209"/>
      <c r="Q89" s="209"/>
      <c r="R89" s="209"/>
      <c r="S89" s="210"/>
    </row>
    <row r="90" spans="1:19" ht="30" customHeight="1">
      <c r="A90" s="150">
        <v>79</v>
      </c>
      <c r="B90" s="151"/>
      <c r="C90" s="156"/>
      <c r="D90" s="153"/>
      <c r="E90" s="154"/>
      <c r="F90" s="154"/>
      <c r="G90" s="154"/>
      <c r="H90" s="154"/>
      <c r="I90" s="154"/>
      <c r="J90" s="154"/>
      <c r="K90" s="155"/>
      <c r="L90" s="154"/>
      <c r="M90" s="208"/>
      <c r="N90" s="209"/>
      <c r="O90" s="209"/>
      <c r="P90" s="209"/>
      <c r="Q90" s="209"/>
      <c r="R90" s="209"/>
      <c r="S90" s="210"/>
    </row>
    <row r="91" spans="1:19" ht="30" customHeight="1">
      <c r="A91" s="150">
        <v>80</v>
      </c>
      <c r="B91" s="151"/>
      <c r="C91" s="156"/>
      <c r="D91" s="153"/>
      <c r="E91" s="154"/>
      <c r="F91" s="154"/>
      <c r="G91" s="154"/>
      <c r="H91" s="154"/>
      <c r="I91" s="154"/>
      <c r="J91" s="154"/>
      <c r="K91" s="155"/>
      <c r="L91" s="154"/>
      <c r="M91" s="208"/>
      <c r="N91" s="209"/>
      <c r="O91" s="209"/>
      <c r="P91" s="209"/>
      <c r="Q91" s="209"/>
      <c r="R91" s="209"/>
      <c r="S91" s="210"/>
    </row>
    <row r="92" spans="1:19" ht="30" customHeight="1">
      <c r="A92" s="150">
        <v>81</v>
      </c>
      <c r="B92" s="151"/>
      <c r="C92" s="156"/>
      <c r="D92" s="153"/>
      <c r="E92" s="154"/>
      <c r="F92" s="154"/>
      <c r="G92" s="154"/>
      <c r="H92" s="154"/>
      <c r="I92" s="154"/>
      <c r="J92" s="154"/>
      <c r="K92" s="155"/>
      <c r="L92" s="154"/>
      <c r="M92" s="208"/>
      <c r="N92" s="209"/>
      <c r="O92" s="209"/>
      <c r="P92" s="209"/>
      <c r="Q92" s="209"/>
      <c r="R92" s="209"/>
      <c r="S92" s="210"/>
    </row>
    <row r="93" spans="1:19" ht="30" customHeight="1">
      <c r="A93" s="150">
        <v>82</v>
      </c>
      <c r="B93" s="151"/>
      <c r="C93" s="156"/>
      <c r="D93" s="153"/>
      <c r="E93" s="154"/>
      <c r="F93" s="154"/>
      <c r="G93" s="154"/>
      <c r="H93" s="154"/>
      <c r="I93" s="154"/>
      <c r="J93" s="154"/>
      <c r="K93" s="155"/>
      <c r="L93" s="154"/>
      <c r="M93" s="208"/>
      <c r="N93" s="209"/>
      <c r="O93" s="209"/>
      <c r="P93" s="209"/>
      <c r="Q93" s="209"/>
      <c r="R93" s="209"/>
      <c r="S93" s="210"/>
    </row>
    <row r="94" spans="1:19" ht="30" customHeight="1">
      <c r="A94" s="150">
        <v>83</v>
      </c>
      <c r="B94" s="151"/>
      <c r="C94" s="156"/>
      <c r="D94" s="153"/>
      <c r="E94" s="154"/>
      <c r="F94" s="154"/>
      <c r="G94" s="154"/>
      <c r="H94" s="154"/>
      <c r="I94" s="154"/>
      <c r="J94" s="154"/>
      <c r="K94" s="155"/>
      <c r="L94" s="154"/>
      <c r="M94" s="208"/>
      <c r="N94" s="209"/>
      <c r="O94" s="209"/>
      <c r="P94" s="209"/>
      <c r="Q94" s="209"/>
      <c r="R94" s="209"/>
      <c r="S94" s="210"/>
    </row>
    <row r="95" spans="1:19" ht="30" customHeight="1">
      <c r="A95" s="150">
        <v>84</v>
      </c>
      <c r="B95" s="151"/>
      <c r="C95" s="156"/>
      <c r="D95" s="153"/>
      <c r="E95" s="154"/>
      <c r="F95" s="154"/>
      <c r="G95" s="154"/>
      <c r="H95" s="154"/>
      <c r="I95" s="154"/>
      <c r="J95" s="154"/>
      <c r="K95" s="155"/>
      <c r="L95" s="154"/>
      <c r="M95" s="208"/>
      <c r="N95" s="209"/>
      <c r="O95" s="209"/>
      <c r="P95" s="209"/>
      <c r="Q95" s="209"/>
      <c r="R95" s="209"/>
      <c r="S95" s="210"/>
    </row>
    <row r="96" spans="1:19" ht="30" customHeight="1">
      <c r="A96" s="150">
        <v>85</v>
      </c>
      <c r="B96" s="151"/>
      <c r="C96" s="156"/>
      <c r="D96" s="153"/>
      <c r="E96" s="154"/>
      <c r="F96" s="154"/>
      <c r="G96" s="154"/>
      <c r="H96" s="154"/>
      <c r="I96" s="154"/>
      <c r="J96" s="154"/>
      <c r="K96" s="155"/>
      <c r="L96" s="154"/>
      <c r="M96" s="208"/>
      <c r="N96" s="209"/>
      <c r="O96" s="209"/>
      <c r="P96" s="209"/>
      <c r="Q96" s="209"/>
      <c r="R96" s="209"/>
      <c r="S96" s="210"/>
    </row>
    <row r="97" spans="1:19" ht="30" customHeight="1">
      <c r="A97" s="150">
        <v>86</v>
      </c>
      <c r="B97" s="151"/>
      <c r="C97" s="156"/>
      <c r="D97" s="153"/>
      <c r="E97" s="154"/>
      <c r="F97" s="154"/>
      <c r="G97" s="154"/>
      <c r="H97" s="154"/>
      <c r="I97" s="154"/>
      <c r="J97" s="154"/>
      <c r="K97" s="155"/>
      <c r="L97" s="154"/>
      <c r="M97" s="208"/>
      <c r="N97" s="209"/>
      <c r="O97" s="209"/>
      <c r="P97" s="209"/>
      <c r="Q97" s="209"/>
      <c r="R97" s="209"/>
      <c r="S97" s="210"/>
    </row>
    <row r="98" spans="1:19" ht="30" customHeight="1">
      <c r="A98" s="150">
        <v>87</v>
      </c>
      <c r="B98" s="151"/>
      <c r="C98" s="156"/>
      <c r="D98" s="153"/>
      <c r="E98" s="154"/>
      <c r="F98" s="154"/>
      <c r="G98" s="154"/>
      <c r="H98" s="154"/>
      <c r="I98" s="154"/>
      <c r="J98" s="154"/>
      <c r="K98" s="155"/>
      <c r="L98" s="154"/>
      <c r="M98" s="208"/>
      <c r="N98" s="209"/>
      <c r="O98" s="209"/>
      <c r="P98" s="209"/>
      <c r="Q98" s="209"/>
      <c r="R98" s="209"/>
      <c r="S98" s="210"/>
    </row>
    <row r="99" spans="1:19" ht="30" customHeight="1">
      <c r="A99" s="150">
        <v>88</v>
      </c>
      <c r="B99" s="151"/>
      <c r="C99" s="156"/>
      <c r="D99" s="153"/>
      <c r="E99" s="154"/>
      <c r="F99" s="154"/>
      <c r="G99" s="154"/>
      <c r="H99" s="154"/>
      <c r="I99" s="154"/>
      <c r="J99" s="154"/>
      <c r="K99" s="155"/>
      <c r="L99" s="154"/>
      <c r="M99" s="208"/>
      <c r="N99" s="209"/>
      <c r="O99" s="209"/>
      <c r="P99" s="209"/>
      <c r="Q99" s="209"/>
      <c r="R99" s="209"/>
      <c r="S99" s="210"/>
    </row>
    <row r="100" spans="1:19" ht="30" customHeight="1">
      <c r="A100" s="150">
        <v>89</v>
      </c>
      <c r="B100" s="151"/>
      <c r="C100" s="156"/>
      <c r="D100" s="153"/>
      <c r="E100" s="154"/>
      <c r="F100" s="154"/>
      <c r="G100" s="154"/>
      <c r="H100" s="154"/>
      <c r="I100" s="154"/>
      <c r="J100" s="154"/>
      <c r="K100" s="155"/>
      <c r="L100" s="154"/>
      <c r="M100" s="208"/>
      <c r="N100" s="209"/>
      <c r="O100" s="209"/>
      <c r="P100" s="209"/>
      <c r="Q100" s="209"/>
      <c r="R100" s="209"/>
      <c r="S100" s="210"/>
    </row>
    <row r="101" spans="1:19" ht="30" customHeight="1">
      <c r="A101" s="150">
        <v>90</v>
      </c>
      <c r="B101" s="151"/>
      <c r="C101" s="156"/>
      <c r="D101" s="153"/>
      <c r="E101" s="154"/>
      <c r="F101" s="154"/>
      <c r="G101" s="154"/>
      <c r="H101" s="154"/>
      <c r="I101" s="154"/>
      <c r="J101" s="155"/>
      <c r="K101" s="155"/>
      <c r="L101" s="154"/>
      <c r="M101" s="208"/>
      <c r="N101" s="209"/>
      <c r="O101" s="209"/>
      <c r="P101" s="209"/>
      <c r="Q101" s="209"/>
      <c r="R101" s="209"/>
      <c r="S101" s="210"/>
    </row>
    <row r="102" spans="1:19" ht="30" customHeight="1">
      <c r="A102" s="150">
        <v>91</v>
      </c>
      <c r="B102" s="151"/>
      <c r="C102" s="156"/>
      <c r="D102" s="153"/>
      <c r="E102" s="154"/>
      <c r="F102" s="154"/>
      <c r="G102" s="154"/>
      <c r="H102" s="154"/>
      <c r="I102" s="154"/>
      <c r="J102" s="154"/>
      <c r="K102" s="155"/>
      <c r="L102" s="154"/>
      <c r="M102" s="208"/>
      <c r="N102" s="209"/>
      <c r="O102" s="209"/>
      <c r="P102" s="209"/>
      <c r="Q102" s="209"/>
      <c r="R102" s="209"/>
      <c r="S102" s="210"/>
    </row>
    <row r="103" spans="1:19" ht="30" customHeight="1">
      <c r="A103" s="150">
        <v>92</v>
      </c>
      <c r="B103" s="151"/>
      <c r="C103" s="156"/>
      <c r="D103" s="153"/>
      <c r="E103" s="154"/>
      <c r="F103" s="154"/>
      <c r="G103" s="154"/>
      <c r="H103" s="154"/>
      <c r="I103" s="154"/>
      <c r="J103" s="154"/>
      <c r="K103" s="155"/>
      <c r="L103" s="154"/>
      <c r="M103" s="208"/>
      <c r="N103" s="209"/>
      <c r="O103" s="209"/>
      <c r="P103" s="209"/>
      <c r="Q103" s="209"/>
      <c r="R103" s="209"/>
      <c r="S103" s="210"/>
    </row>
    <row r="104" spans="1:19" ht="30" customHeight="1">
      <c r="A104" s="150">
        <v>93</v>
      </c>
      <c r="B104" s="151"/>
      <c r="C104" s="156"/>
      <c r="D104" s="153"/>
      <c r="E104" s="154"/>
      <c r="F104" s="154"/>
      <c r="G104" s="154"/>
      <c r="H104" s="154"/>
      <c r="I104" s="154"/>
      <c r="J104" s="154"/>
      <c r="K104" s="155"/>
      <c r="L104" s="154"/>
      <c r="M104" s="208"/>
      <c r="N104" s="209"/>
      <c r="O104" s="209"/>
      <c r="P104" s="209"/>
      <c r="Q104" s="209"/>
      <c r="R104" s="209"/>
      <c r="S104" s="210"/>
    </row>
    <row r="105" spans="1:19" ht="30" customHeight="1">
      <c r="A105" s="150">
        <v>94</v>
      </c>
      <c r="B105" s="151"/>
      <c r="C105" s="156"/>
      <c r="D105" s="153"/>
      <c r="E105" s="154"/>
      <c r="F105" s="154"/>
      <c r="G105" s="154"/>
      <c r="H105" s="154"/>
      <c r="I105" s="154"/>
      <c r="J105" s="154"/>
      <c r="K105" s="155"/>
      <c r="L105" s="154"/>
      <c r="M105" s="208"/>
      <c r="N105" s="209"/>
      <c r="O105" s="209"/>
      <c r="P105" s="209"/>
      <c r="Q105" s="209"/>
      <c r="R105" s="209"/>
      <c r="S105" s="210"/>
    </row>
    <row r="106" spans="1:19" ht="30" customHeight="1">
      <c r="A106" s="150">
        <v>95</v>
      </c>
      <c r="B106" s="151"/>
      <c r="C106" s="156"/>
      <c r="D106" s="153"/>
      <c r="E106" s="154"/>
      <c r="F106" s="154"/>
      <c r="G106" s="154"/>
      <c r="H106" s="154"/>
      <c r="I106" s="154"/>
      <c r="J106" s="154"/>
      <c r="K106" s="155"/>
      <c r="L106" s="154"/>
      <c r="M106" s="208"/>
      <c r="N106" s="209"/>
      <c r="O106" s="209"/>
      <c r="P106" s="209"/>
      <c r="Q106" s="209"/>
      <c r="R106" s="209"/>
      <c r="S106" s="210"/>
    </row>
    <row r="107" spans="1:19" ht="30" customHeight="1">
      <c r="A107" s="150">
        <v>96</v>
      </c>
      <c r="B107" s="151"/>
      <c r="C107" s="156"/>
      <c r="D107" s="153"/>
      <c r="E107" s="154"/>
      <c r="F107" s="154"/>
      <c r="G107" s="154"/>
      <c r="H107" s="154"/>
      <c r="I107" s="154"/>
      <c r="J107" s="154"/>
      <c r="K107" s="155"/>
      <c r="L107" s="154"/>
      <c r="M107" s="208"/>
      <c r="N107" s="209"/>
      <c r="O107" s="209"/>
      <c r="P107" s="209"/>
      <c r="Q107" s="209"/>
      <c r="R107" s="209"/>
      <c r="S107" s="210"/>
    </row>
    <row r="108" spans="1:19" ht="30" customHeight="1">
      <c r="A108" s="150">
        <v>97</v>
      </c>
      <c r="B108" s="151"/>
      <c r="C108" s="156"/>
      <c r="D108" s="153"/>
      <c r="E108" s="154"/>
      <c r="F108" s="154"/>
      <c r="G108" s="154"/>
      <c r="H108" s="154"/>
      <c r="I108" s="154"/>
      <c r="J108" s="154"/>
      <c r="K108" s="155"/>
      <c r="L108" s="154"/>
      <c r="M108" s="208"/>
      <c r="N108" s="209"/>
      <c r="O108" s="209"/>
      <c r="P108" s="209"/>
      <c r="Q108" s="209"/>
      <c r="R108" s="209"/>
      <c r="S108" s="210"/>
    </row>
    <row r="109" spans="1:19" ht="30" customHeight="1">
      <c r="A109" s="150">
        <v>98</v>
      </c>
      <c r="B109" s="151"/>
      <c r="C109" s="156"/>
      <c r="D109" s="153"/>
      <c r="E109" s="154"/>
      <c r="F109" s="154"/>
      <c r="G109" s="154"/>
      <c r="H109" s="154"/>
      <c r="I109" s="154"/>
      <c r="J109" s="154"/>
      <c r="K109" s="155"/>
      <c r="L109" s="154"/>
      <c r="M109" s="208"/>
      <c r="N109" s="209"/>
      <c r="O109" s="209"/>
      <c r="P109" s="209"/>
      <c r="Q109" s="209"/>
      <c r="R109" s="209"/>
      <c r="S109" s="210"/>
    </row>
    <row r="110" spans="1:19" ht="30" customHeight="1">
      <c r="A110" s="150">
        <v>99</v>
      </c>
      <c r="B110" s="151"/>
      <c r="C110" s="156"/>
      <c r="D110" s="153"/>
      <c r="E110" s="154"/>
      <c r="F110" s="154"/>
      <c r="G110" s="154"/>
      <c r="H110" s="154"/>
      <c r="I110" s="154"/>
      <c r="J110" s="154"/>
      <c r="K110" s="155"/>
      <c r="L110" s="154"/>
      <c r="M110" s="208"/>
      <c r="N110" s="209"/>
      <c r="O110" s="209"/>
      <c r="P110" s="209"/>
      <c r="Q110" s="209"/>
      <c r="R110" s="209"/>
      <c r="S110" s="210"/>
    </row>
    <row r="111" spans="1:19" ht="30" customHeight="1">
      <c r="A111" s="150">
        <v>100</v>
      </c>
      <c r="B111" s="151"/>
      <c r="C111" s="156"/>
      <c r="D111" s="153"/>
      <c r="E111" s="154"/>
      <c r="F111" s="154"/>
      <c r="G111" s="154"/>
      <c r="H111" s="154"/>
      <c r="I111" s="154"/>
      <c r="J111" s="154"/>
      <c r="K111" s="155"/>
      <c r="L111" s="154"/>
      <c r="M111" s="208"/>
      <c r="N111" s="209"/>
      <c r="O111" s="209"/>
      <c r="P111" s="209"/>
      <c r="Q111" s="209"/>
      <c r="R111" s="209"/>
      <c r="S111" s="210"/>
    </row>
    <row r="112" spans="1:19" ht="30" customHeight="1">
      <c r="A112" s="150">
        <v>101</v>
      </c>
      <c r="B112" s="151"/>
      <c r="C112" s="156"/>
      <c r="D112" s="153"/>
      <c r="E112" s="154"/>
      <c r="F112" s="154"/>
      <c r="G112" s="154"/>
      <c r="H112" s="154"/>
      <c r="I112" s="154"/>
      <c r="J112" s="154"/>
      <c r="K112" s="155"/>
      <c r="L112" s="154"/>
      <c r="M112" s="208"/>
      <c r="N112" s="209"/>
      <c r="O112" s="209"/>
      <c r="P112" s="209"/>
      <c r="Q112" s="209"/>
      <c r="R112" s="209"/>
      <c r="S112" s="210"/>
    </row>
    <row r="113" spans="1:19" ht="30" customHeight="1">
      <c r="A113" s="150">
        <v>102</v>
      </c>
      <c r="B113" s="151"/>
      <c r="C113" s="156"/>
      <c r="D113" s="153"/>
      <c r="E113" s="154"/>
      <c r="F113" s="154"/>
      <c r="G113" s="154"/>
      <c r="H113" s="154"/>
      <c r="I113" s="154"/>
      <c r="J113" s="154"/>
      <c r="K113" s="155"/>
      <c r="L113" s="154"/>
      <c r="M113" s="208"/>
      <c r="N113" s="209"/>
      <c r="O113" s="209"/>
      <c r="P113" s="209"/>
      <c r="Q113" s="209"/>
      <c r="R113" s="209"/>
      <c r="S113" s="210"/>
    </row>
    <row r="114" spans="1:19" ht="30" customHeight="1">
      <c r="A114" s="150">
        <v>103</v>
      </c>
      <c r="B114" s="151"/>
      <c r="C114" s="156"/>
      <c r="D114" s="153"/>
      <c r="E114" s="154"/>
      <c r="F114" s="154"/>
      <c r="G114" s="154"/>
      <c r="H114" s="154"/>
      <c r="I114" s="154"/>
      <c r="J114" s="154"/>
      <c r="K114" s="155"/>
      <c r="L114" s="154"/>
      <c r="M114" s="208"/>
      <c r="N114" s="209"/>
      <c r="O114" s="209"/>
      <c r="P114" s="209"/>
      <c r="Q114" s="209"/>
      <c r="R114" s="209"/>
      <c r="S114" s="210"/>
    </row>
    <row r="115" spans="1:19" ht="30" customHeight="1">
      <c r="A115" s="150">
        <v>104</v>
      </c>
      <c r="B115" s="151"/>
      <c r="C115" s="156"/>
      <c r="D115" s="153"/>
      <c r="E115" s="154"/>
      <c r="F115" s="154"/>
      <c r="G115" s="154"/>
      <c r="H115" s="154"/>
      <c r="I115" s="154"/>
      <c r="J115" s="154"/>
      <c r="K115" s="155"/>
      <c r="L115" s="154"/>
      <c r="M115" s="208"/>
      <c r="N115" s="209"/>
      <c r="O115" s="209"/>
      <c r="P115" s="209"/>
      <c r="Q115" s="209"/>
      <c r="R115" s="209"/>
      <c r="S115" s="210"/>
    </row>
    <row r="116" spans="1:19" ht="30" customHeight="1">
      <c r="A116" s="150">
        <v>105</v>
      </c>
      <c r="B116" s="151"/>
      <c r="C116" s="156"/>
      <c r="D116" s="153"/>
      <c r="E116" s="154"/>
      <c r="F116" s="154"/>
      <c r="G116" s="154"/>
      <c r="H116" s="154"/>
      <c r="I116" s="154"/>
      <c r="J116" s="154"/>
      <c r="K116" s="155"/>
      <c r="L116" s="154"/>
      <c r="M116" s="208"/>
      <c r="N116" s="209"/>
      <c r="O116" s="209"/>
      <c r="P116" s="209"/>
      <c r="Q116" s="209"/>
      <c r="R116" s="209"/>
      <c r="S116" s="210"/>
    </row>
    <row r="117" spans="1:19" ht="30" customHeight="1">
      <c r="A117" s="150">
        <v>106</v>
      </c>
      <c r="B117" s="151"/>
      <c r="C117" s="156"/>
      <c r="D117" s="153"/>
      <c r="E117" s="154"/>
      <c r="F117" s="154"/>
      <c r="G117" s="154"/>
      <c r="H117" s="154"/>
      <c r="I117" s="154"/>
      <c r="J117" s="154"/>
      <c r="K117" s="155"/>
      <c r="L117" s="154"/>
      <c r="M117" s="208"/>
      <c r="N117" s="209"/>
      <c r="O117" s="209"/>
      <c r="P117" s="209"/>
      <c r="Q117" s="209"/>
      <c r="R117" s="209"/>
      <c r="S117" s="210"/>
    </row>
    <row r="118" spans="1:19" ht="30" customHeight="1">
      <c r="A118" s="150">
        <v>107</v>
      </c>
      <c r="B118" s="151"/>
      <c r="C118" s="156"/>
      <c r="D118" s="153"/>
      <c r="E118" s="154"/>
      <c r="F118" s="154"/>
      <c r="G118" s="154"/>
      <c r="H118" s="154"/>
      <c r="I118" s="154"/>
      <c r="J118" s="154"/>
      <c r="K118" s="155"/>
      <c r="L118" s="154"/>
      <c r="M118" s="208"/>
      <c r="N118" s="209"/>
      <c r="O118" s="209"/>
      <c r="P118" s="209"/>
      <c r="Q118" s="209"/>
      <c r="R118" s="209"/>
      <c r="S118" s="210"/>
    </row>
    <row r="119" spans="1:19" ht="30" customHeight="1">
      <c r="A119" s="150">
        <v>108</v>
      </c>
      <c r="B119" s="151"/>
      <c r="C119" s="156"/>
      <c r="D119" s="153"/>
      <c r="E119" s="154"/>
      <c r="F119" s="154"/>
      <c r="G119" s="154"/>
      <c r="H119" s="154"/>
      <c r="I119" s="154"/>
      <c r="J119" s="154"/>
      <c r="K119" s="155"/>
      <c r="L119" s="154"/>
      <c r="M119" s="208"/>
      <c r="N119" s="209"/>
      <c r="O119" s="209"/>
      <c r="P119" s="209"/>
      <c r="Q119" s="209"/>
      <c r="R119" s="209"/>
      <c r="S119" s="210"/>
    </row>
    <row r="120" spans="1:19" ht="30" customHeight="1">
      <c r="A120" s="150">
        <v>109</v>
      </c>
      <c r="B120" s="151"/>
      <c r="C120" s="156"/>
      <c r="D120" s="153"/>
      <c r="E120" s="154"/>
      <c r="F120" s="154"/>
      <c r="G120" s="154"/>
      <c r="H120" s="154"/>
      <c r="I120" s="154"/>
      <c r="J120" s="154"/>
      <c r="K120" s="155"/>
      <c r="L120" s="154"/>
      <c r="M120" s="208"/>
      <c r="N120" s="209"/>
      <c r="O120" s="209"/>
      <c r="P120" s="209"/>
      <c r="Q120" s="209"/>
      <c r="R120" s="209"/>
      <c r="S120" s="210"/>
    </row>
    <row r="121" spans="1:19" ht="30" customHeight="1">
      <c r="A121" s="150">
        <v>110</v>
      </c>
      <c r="B121" s="151"/>
      <c r="C121" s="156"/>
      <c r="D121" s="153"/>
      <c r="E121" s="154"/>
      <c r="F121" s="154"/>
      <c r="G121" s="154"/>
      <c r="H121" s="154"/>
      <c r="I121" s="154"/>
      <c r="J121" s="154"/>
      <c r="K121" s="155"/>
      <c r="L121" s="154"/>
      <c r="M121" s="208"/>
      <c r="N121" s="209"/>
      <c r="O121" s="209"/>
      <c r="P121" s="209"/>
      <c r="Q121" s="209"/>
      <c r="R121" s="209"/>
      <c r="S121" s="210"/>
    </row>
    <row r="122" spans="1:19" ht="30" customHeight="1">
      <c r="A122" s="150">
        <v>111</v>
      </c>
      <c r="B122" s="151"/>
      <c r="C122" s="156"/>
      <c r="D122" s="153"/>
      <c r="E122" s="154"/>
      <c r="F122" s="154"/>
      <c r="G122" s="154"/>
      <c r="H122" s="154"/>
      <c r="I122" s="154"/>
      <c r="J122" s="154"/>
      <c r="K122" s="155"/>
      <c r="L122" s="154"/>
      <c r="M122" s="208"/>
      <c r="N122" s="209"/>
      <c r="O122" s="209"/>
      <c r="P122" s="209"/>
      <c r="Q122" s="209"/>
      <c r="R122" s="209"/>
      <c r="S122" s="210"/>
    </row>
    <row r="123" spans="1:19" ht="30" customHeight="1">
      <c r="A123" s="150">
        <v>112</v>
      </c>
      <c r="B123" s="151"/>
      <c r="C123" s="156"/>
      <c r="D123" s="153"/>
      <c r="E123" s="154"/>
      <c r="F123" s="154"/>
      <c r="G123" s="154"/>
      <c r="H123" s="154"/>
      <c r="I123" s="154"/>
      <c r="J123" s="155"/>
      <c r="K123" s="155"/>
      <c r="L123" s="154"/>
      <c r="M123" s="208"/>
      <c r="N123" s="209"/>
      <c r="O123" s="209"/>
      <c r="P123" s="209"/>
      <c r="Q123" s="209"/>
      <c r="R123" s="209"/>
      <c r="S123" s="210"/>
    </row>
    <row r="124" spans="1:19" ht="30" customHeight="1">
      <c r="A124" s="150">
        <v>113</v>
      </c>
      <c r="B124" s="151"/>
      <c r="C124" s="156"/>
      <c r="D124" s="153"/>
      <c r="E124" s="154"/>
      <c r="F124" s="154"/>
      <c r="G124" s="154"/>
      <c r="H124" s="154"/>
      <c r="I124" s="154"/>
      <c r="J124" s="154"/>
      <c r="K124" s="155"/>
      <c r="L124" s="154"/>
      <c r="M124" s="208"/>
      <c r="N124" s="209"/>
      <c r="O124" s="209"/>
      <c r="P124" s="209"/>
      <c r="Q124" s="209"/>
      <c r="R124" s="209"/>
      <c r="S124" s="210"/>
    </row>
    <row r="125" spans="1:19" ht="30" customHeight="1">
      <c r="A125" s="157"/>
      <c r="B125" s="158"/>
      <c r="C125" s="159"/>
      <c r="D125" s="160"/>
      <c r="E125" s="161"/>
      <c r="F125" s="161"/>
      <c r="G125" s="161"/>
      <c r="H125" s="161"/>
      <c r="I125" s="161"/>
      <c r="J125" s="161"/>
      <c r="K125" s="162"/>
      <c r="L125" s="163" t="s">
        <v>25</v>
      </c>
      <c r="M125" s="230">
        <f>E4</f>
        <v>69340</v>
      </c>
      <c r="N125" s="230"/>
      <c r="O125" s="230"/>
      <c r="P125" s="164"/>
      <c r="Q125" s="165" t="s">
        <v>4</v>
      </c>
      <c r="R125" s="231" t="str">
        <f>Q5</f>
        <v>2024年5月31日</v>
      </c>
      <c r="S125" s="231"/>
    </row>
    <row r="126" spans="1:19" ht="30" customHeight="1">
      <c r="A126" s="177" t="str">
        <f>A1</f>
        <v>立替経費精算書</v>
      </c>
      <c r="B126" s="166"/>
      <c r="C126" s="159"/>
      <c r="D126" s="229" t="str">
        <f>E2</f>
        <v/>
      </c>
      <c r="E126" s="229"/>
      <c r="F126" s="229"/>
      <c r="G126" s="229"/>
      <c r="H126" s="229"/>
      <c r="I126" s="229"/>
      <c r="J126" s="229"/>
      <c r="K126" s="229"/>
      <c r="L126" s="229"/>
      <c r="M126" s="229"/>
      <c r="N126" s="229"/>
      <c r="O126" s="229"/>
      <c r="P126" s="167"/>
      <c r="Q126" s="178" t="str">
        <f>M2</f>
        <v>2024年</v>
      </c>
      <c r="R126" s="179">
        <f>P2</f>
        <v>5</v>
      </c>
      <c r="S126" s="167" t="s">
        <v>2</v>
      </c>
    </row>
    <row r="127" spans="1:19" ht="30" customHeight="1">
      <c r="A127" s="168"/>
      <c r="B127" s="169"/>
      <c r="C127" s="170"/>
      <c r="D127" s="171"/>
      <c r="E127" s="172"/>
      <c r="F127" s="172"/>
      <c r="G127" s="172"/>
      <c r="H127" s="172"/>
      <c r="I127" s="172"/>
      <c r="J127" s="172"/>
      <c r="K127" s="173"/>
      <c r="L127" s="172"/>
      <c r="M127" s="174"/>
      <c r="N127" s="174"/>
      <c r="O127" s="174"/>
      <c r="P127" s="174"/>
      <c r="Q127" s="174"/>
      <c r="R127" s="174"/>
      <c r="S127" s="174"/>
    </row>
    <row r="128" spans="1:19" ht="30" customHeight="1">
      <c r="A128" s="168"/>
      <c r="B128" s="169"/>
      <c r="C128" s="175"/>
      <c r="D128" s="171"/>
      <c r="E128" s="172"/>
      <c r="F128" s="172"/>
      <c r="G128" s="172"/>
      <c r="H128" s="172"/>
      <c r="I128" s="172"/>
      <c r="J128" s="172"/>
      <c r="K128" s="173"/>
      <c r="L128" s="172"/>
      <c r="M128" s="174"/>
      <c r="N128" s="174"/>
      <c r="O128" s="174"/>
      <c r="P128" s="174"/>
      <c r="Q128" s="174"/>
      <c r="R128" s="174"/>
      <c r="S128" s="174"/>
    </row>
    <row r="129" spans="1:19" ht="30" customHeight="1">
      <c r="A129" s="168"/>
      <c r="B129" s="169"/>
      <c r="C129" s="175"/>
      <c r="D129" s="171"/>
      <c r="E129" s="172"/>
      <c r="F129" s="172"/>
      <c r="G129" s="172"/>
      <c r="H129" s="172"/>
      <c r="I129" s="172"/>
      <c r="J129" s="172"/>
      <c r="K129" s="173"/>
      <c r="L129" s="172"/>
      <c r="M129" s="174"/>
      <c r="N129" s="174"/>
      <c r="O129" s="174"/>
      <c r="P129" s="174"/>
      <c r="Q129" s="174"/>
      <c r="R129" s="174"/>
      <c r="S129" s="174"/>
    </row>
    <row r="130" spans="1:19" ht="30" customHeight="1">
      <c r="A130" s="168"/>
      <c r="B130" s="169"/>
      <c r="C130" s="175"/>
      <c r="D130" s="171"/>
      <c r="E130" s="172"/>
      <c r="F130" s="172"/>
      <c r="G130" s="172"/>
      <c r="H130" s="172"/>
      <c r="I130" s="172"/>
      <c r="J130" s="172"/>
      <c r="K130" s="173"/>
      <c r="L130" s="172"/>
      <c r="M130" s="174"/>
      <c r="N130" s="174"/>
      <c r="O130" s="174"/>
      <c r="P130" s="174"/>
      <c r="Q130" s="174"/>
      <c r="R130" s="174"/>
      <c r="S130" s="174"/>
    </row>
    <row r="131" spans="1:19" ht="30" customHeight="1">
      <c r="A131" s="168"/>
      <c r="B131" s="169"/>
      <c r="C131" s="175"/>
      <c r="D131" s="171"/>
      <c r="E131" s="172"/>
      <c r="F131" s="172"/>
      <c r="G131" s="172"/>
      <c r="H131" s="172"/>
      <c r="I131" s="172"/>
      <c r="J131" s="172"/>
      <c r="K131" s="173"/>
      <c r="L131" s="172"/>
      <c r="M131" s="174"/>
      <c r="N131" s="174"/>
      <c r="O131" s="174"/>
      <c r="P131" s="174"/>
      <c r="Q131" s="174"/>
      <c r="R131" s="174"/>
      <c r="S131" s="174"/>
    </row>
    <row r="132" spans="1:19" ht="30" customHeight="1">
      <c r="A132" s="168"/>
      <c r="B132" s="169"/>
      <c r="C132" s="175"/>
      <c r="D132" s="171"/>
      <c r="E132" s="172"/>
      <c r="F132" s="172"/>
      <c r="G132" s="172"/>
      <c r="H132" s="172"/>
      <c r="I132" s="172"/>
      <c r="J132" s="172"/>
      <c r="K132" s="173"/>
      <c r="L132" s="172"/>
      <c r="M132" s="174"/>
      <c r="N132" s="174"/>
      <c r="O132" s="174"/>
      <c r="P132" s="174"/>
      <c r="Q132" s="174"/>
      <c r="R132" s="174"/>
      <c r="S132" s="174"/>
    </row>
    <row r="133" spans="1:19" ht="30" customHeight="1">
      <c r="A133" s="168"/>
      <c r="B133" s="169"/>
      <c r="C133" s="175"/>
      <c r="D133" s="171"/>
      <c r="E133" s="172"/>
      <c r="F133" s="172"/>
      <c r="G133" s="172"/>
      <c r="H133" s="172"/>
      <c r="I133" s="172"/>
      <c r="J133" s="172"/>
      <c r="K133" s="173"/>
      <c r="L133" s="172"/>
      <c r="M133" s="174"/>
      <c r="N133" s="174"/>
      <c r="O133" s="174"/>
      <c r="P133" s="174"/>
      <c r="Q133" s="174"/>
      <c r="R133" s="174"/>
      <c r="S133" s="174"/>
    </row>
    <row r="134" spans="1:19" ht="30" customHeight="1">
      <c r="A134" s="168"/>
      <c r="B134" s="169"/>
      <c r="C134" s="175"/>
      <c r="D134" s="171"/>
      <c r="E134" s="172"/>
      <c r="F134" s="172"/>
      <c r="G134" s="172"/>
      <c r="H134" s="172"/>
      <c r="I134" s="172"/>
      <c r="J134" s="172"/>
      <c r="K134" s="173"/>
      <c r="L134" s="172"/>
      <c r="M134" s="174"/>
      <c r="N134" s="174"/>
      <c r="O134" s="174"/>
      <c r="P134" s="174"/>
      <c r="Q134" s="174"/>
      <c r="R134" s="174"/>
      <c r="S134" s="174"/>
    </row>
    <row r="135" spans="1:19" ht="30" customHeight="1">
      <c r="A135" s="168"/>
      <c r="B135" s="169"/>
      <c r="C135" s="175"/>
      <c r="D135" s="171"/>
      <c r="E135" s="172"/>
      <c r="F135" s="172"/>
      <c r="G135" s="172"/>
      <c r="H135" s="172"/>
      <c r="I135" s="172"/>
      <c r="J135" s="172"/>
      <c r="K135" s="173"/>
      <c r="L135" s="172"/>
      <c r="M135" s="174"/>
      <c r="O135" s="174"/>
    </row>
    <row r="136" spans="1:19" ht="30" customHeight="1">
      <c r="A136" s="168"/>
      <c r="B136" s="169"/>
      <c r="C136" s="175"/>
      <c r="D136" s="171"/>
      <c r="E136" s="172"/>
      <c r="F136" s="172"/>
      <c r="G136" s="172"/>
      <c r="H136" s="172"/>
      <c r="I136" s="172"/>
      <c r="J136" s="172"/>
      <c r="K136" s="173"/>
      <c r="L136" s="172"/>
      <c r="M136" s="174"/>
      <c r="O136" s="174"/>
    </row>
    <row r="137" spans="1:19" ht="30" customHeight="1">
      <c r="A137" s="168"/>
      <c r="B137" s="169"/>
      <c r="C137" s="175"/>
      <c r="D137" s="171"/>
      <c r="E137" s="172"/>
      <c r="F137" s="172"/>
      <c r="G137" s="172"/>
      <c r="H137" s="172"/>
      <c r="I137" s="172"/>
      <c r="J137" s="172"/>
      <c r="K137" s="173"/>
      <c r="L137" s="172"/>
      <c r="M137" s="174"/>
      <c r="O137" s="174"/>
    </row>
    <row r="138" spans="1:19" ht="30" customHeight="1">
      <c r="A138" s="168"/>
      <c r="B138" s="169"/>
      <c r="C138" s="175"/>
      <c r="D138" s="171"/>
      <c r="E138" s="172"/>
      <c r="F138" s="172"/>
      <c r="G138" s="172"/>
      <c r="H138" s="172"/>
      <c r="I138" s="172"/>
      <c r="J138" s="172"/>
      <c r="K138" s="173"/>
      <c r="L138" s="172"/>
      <c r="M138" s="174"/>
      <c r="O138" s="174"/>
    </row>
    <row r="139" spans="1:19" ht="30" customHeight="1">
      <c r="A139" s="168"/>
      <c r="B139" s="169"/>
      <c r="C139" s="175"/>
      <c r="D139" s="171"/>
      <c r="E139" s="172"/>
      <c r="F139" s="172"/>
      <c r="G139" s="172"/>
      <c r="H139" s="172"/>
      <c r="I139" s="172"/>
      <c r="J139" s="172"/>
      <c r="K139" s="173"/>
      <c r="L139" s="172"/>
      <c r="M139" s="174"/>
      <c r="O139" s="174"/>
    </row>
    <row r="140" spans="1:19" ht="30" customHeight="1">
      <c r="A140" s="168"/>
      <c r="B140" s="169"/>
      <c r="C140" s="175"/>
      <c r="D140" s="171"/>
      <c r="E140" s="172"/>
      <c r="F140" s="172"/>
      <c r="G140" s="172"/>
      <c r="H140" s="172"/>
      <c r="I140" s="172"/>
      <c r="J140" s="173"/>
      <c r="K140" s="173"/>
      <c r="L140" s="172"/>
      <c r="M140" s="174"/>
      <c r="O140" s="174"/>
    </row>
    <row r="141" spans="1:19" ht="30" customHeight="1">
      <c r="L141" s="147"/>
    </row>
    <row r="142" spans="1:19" ht="30" customHeight="1">
      <c r="L142" s="147"/>
    </row>
    <row r="143" spans="1:19" ht="30" customHeight="1">
      <c r="L143" s="147"/>
    </row>
    <row r="144" spans="1:19" ht="30" customHeight="1">
      <c r="L144" s="147"/>
    </row>
    <row r="145" spans="12:12" ht="30" customHeight="1">
      <c r="L145" s="147"/>
    </row>
    <row r="146" spans="12:12" ht="30" customHeight="1">
      <c r="L146" s="147"/>
    </row>
    <row r="147" spans="12:12" ht="30" customHeight="1">
      <c r="L147" s="147"/>
    </row>
    <row r="148" spans="12:12" ht="30" customHeight="1">
      <c r="L148" s="147"/>
    </row>
  </sheetData>
  <mergeCells count="141">
    <mergeCell ref="D126:O126"/>
    <mergeCell ref="M122:S122"/>
    <mergeCell ref="M123:S123"/>
    <mergeCell ref="M124:S124"/>
    <mergeCell ref="M125:O125"/>
    <mergeCell ref="R125:S125"/>
    <mergeCell ref="M116:S116"/>
    <mergeCell ref="M117:S117"/>
    <mergeCell ref="M118:S118"/>
    <mergeCell ref="M119:S119"/>
    <mergeCell ref="M120:S120"/>
    <mergeCell ref="M121:S121"/>
    <mergeCell ref="M110:S110"/>
    <mergeCell ref="M111:S111"/>
    <mergeCell ref="M112:S112"/>
    <mergeCell ref="M113:S113"/>
    <mergeCell ref="M114:S114"/>
    <mergeCell ref="M115:S115"/>
    <mergeCell ref="M104:S104"/>
    <mergeCell ref="M105:S105"/>
    <mergeCell ref="M106:S106"/>
    <mergeCell ref="M107:S107"/>
    <mergeCell ref="M108:S108"/>
    <mergeCell ref="M109:S109"/>
    <mergeCell ref="M98:S98"/>
    <mergeCell ref="M99:S99"/>
    <mergeCell ref="M100:S100"/>
    <mergeCell ref="M101:S101"/>
    <mergeCell ref="M102:S102"/>
    <mergeCell ref="M103:S103"/>
    <mergeCell ref="M92:S92"/>
    <mergeCell ref="M93:S93"/>
    <mergeCell ref="M94:S94"/>
    <mergeCell ref="M95:S95"/>
    <mergeCell ref="M96:S96"/>
    <mergeCell ref="M97:S97"/>
    <mergeCell ref="M86:S86"/>
    <mergeCell ref="M87:S87"/>
    <mergeCell ref="M88:S88"/>
    <mergeCell ref="M89:S89"/>
    <mergeCell ref="M90:S90"/>
    <mergeCell ref="M91:S91"/>
    <mergeCell ref="M80:S80"/>
    <mergeCell ref="M81:S81"/>
    <mergeCell ref="M82:S82"/>
    <mergeCell ref="M83:S83"/>
    <mergeCell ref="M84:S84"/>
    <mergeCell ref="M85:S85"/>
    <mergeCell ref="M74:S74"/>
    <mergeCell ref="M75:S75"/>
    <mergeCell ref="M76:S76"/>
    <mergeCell ref="M77:S77"/>
    <mergeCell ref="M78:S78"/>
    <mergeCell ref="M79:S79"/>
    <mergeCell ref="M68:S68"/>
    <mergeCell ref="M69:S69"/>
    <mergeCell ref="M70:S70"/>
    <mergeCell ref="M71:S71"/>
    <mergeCell ref="M72:S72"/>
    <mergeCell ref="M73:S73"/>
    <mergeCell ref="M62:S62"/>
    <mergeCell ref="M63:S63"/>
    <mergeCell ref="M64:S64"/>
    <mergeCell ref="M65:S65"/>
    <mergeCell ref="M66:S66"/>
    <mergeCell ref="M67:S67"/>
    <mergeCell ref="M56:S56"/>
    <mergeCell ref="M57:S57"/>
    <mergeCell ref="M58:S58"/>
    <mergeCell ref="M59:S59"/>
    <mergeCell ref="M60:S60"/>
    <mergeCell ref="M61:S61"/>
    <mergeCell ref="M50:S50"/>
    <mergeCell ref="M51:S51"/>
    <mergeCell ref="M52:S52"/>
    <mergeCell ref="M53:S53"/>
    <mergeCell ref="M54:S54"/>
    <mergeCell ref="M55:S55"/>
    <mergeCell ref="M44:S44"/>
    <mergeCell ref="M45:S45"/>
    <mergeCell ref="M46:S46"/>
    <mergeCell ref="M47:S47"/>
    <mergeCell ref="M48:S48"/>
    <mergeCell ref="M49:S49"/>
    <mergeCell ref="M38:S38"/>
    <mergeCell ref="M39:S39"/>
    <mergeCell ref="M40:S40"/>
    <mergeCell ref="M41:S41"/>
    <mergeCell ref="M42:S42"/>
    <mergeCell ref="M43:S43"/>
    <mergeCell ref="M32:S32"/>
    <mergeCell ref="M33:S33"/>
    <mergeCell ref="M34:S34"/>
    <mergeCell ref="M35:S35"/>
    <mergeCell ref="M36:S36"/>
    <mergeCell ref="M37:S37"/>
    <mergeCell ref="M26:S26"/>
    <mergeCell ref="M27:S27"/>
    <mergeCell ref="M28:S28"/>
    <mergeCell ref="M29:S29"/>
    <mergeCell ref="M30:S30"/>
    <mergeCell ref="M31:S31"/>
    <mergeCell ref="M20:S20"/>
    <mergeCell ref="M21:S21"/>
    <mergeCell ref="M22:S22"/>
    <mergeCell ref="M23:S23"/>
    <mergeCell ref="M24:S24"/>
    <mergeCell ref="M25:S25"/>
    <mergeCell ref="M14:S14"/>
    <mergeCell ref="M15:S15"/>
    <mergeCell ref="M16:S16"/>
    <mergeCell ref="M17:S17"/>
    <mergeCell ref="M18:S18"/>
    <mergeCell ref="M19:S19"/>
    <mergeCell ref="K10:K11"/>
    <mergeCell ref="L10:L11"/>
    <mergeCell ref="M10:S11"/>
    <mergeCell ref="F11:H11"/>
    <mergeCell ref="M12:S12"/>
    <mergeCell ref="M13:S13"/>
    <mergeCell ref="A6:B6"/>
    <mergeCell ref="A8:B8"/>
    <mergeCell ref="A10:A11"/>
    <mergeCell ref="B10:B11"/>
    <mergeCell ref="C10:C11"/>
    <mergeCell ref="D10:D11"/>
    <mergeCell ref="A7:B7"/>
    <mergeCell ref="A4:B4"/>
    <mergeCell ref="D4:D5"/>
    <mergeCell ref="E4:G5"/>
    <mergeCell ref="J4:S4"/>
    <mergeCell ref="A5:B5"/>
    <mergeCell ref="O5:P5"/>
    <mergeCell ref="Q5:S5"/>
    <mergeCell ref="A1:C1"/>
    <mergeCell ref="A2:B2"/>
    <mergeCell ref="E2:K2"/>
    <mergeCell ref="M2:O2"/>
    <mergeCell ref="P2:Q2"/>
    <mergeCell ref="A3:B3"/>
    <mergeCell ref="I3:S3"/>
  </mergeCells>
  <phoneticPr fontId="2"/>
  <dataValidations count="3">
    <dataValidation type="list" allowBlank="1" showInputMessage="1" showErrorMessage="1" sqref="J124 J62:J86 J88:J100 J102:J122 J12:J60" xr:uid="{FC9673AC-FD4E-4EAC-9B72-5EEC91DC6911}">
      <formula1>"片道,往復"</formula1>
    </dataValidation>
    <dataValidation type="list" allowBlank="1" showInputMessage="1" showErrorMessage="1" sqref="L12:L124" xr:uid="{9BE80F92-6974-4DA2-93EE-67E58BF93E04}">
      <formula1>"有"</formula1>
    </dataValidation>
    <dataValidation type="list" allowBlank="1" showInputMessage="1" showErrorMessage="1" sqref="D12:D124" xr:uid="{34B48265-D97B-4813-86F0-C613F9F25F64}">
      <formula1>"交通費,非課税,購入費10%（課）,購入費8%（課）,購入費10％（免）,購入費8％（免）,宿泊費実費"</formula1>
    </dataValidation>
  </dataValidations>
  <printOptions horizontalCentered="1"/>
  <pageMargins left="0.25" right="0.25" top="0.75" bottom="0.75" header="0.3" footer="0.3"/>
  <pageSetup paperSize="9" scale="40" fitToHeight="0" orientation="portrait" horizontalDpi="300" verticalDpi="300" r:id="rId1"/>
  <headerFooter alignWithMargins="0">
    <oddHeader>&amp;L請求先：株式会社日本コンサルタントグループ
〒161-8553　東京都新宿区下落合3-22-15ニッコンビル</oddHeader>
    <oddFooter>&amp;R&amp;10&amp;P</oddFooter>
  </headerFooter>
  <rowBreaks count="1" manualBreakCount="1">
    <brk id="6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5031E-B5BB-4019-B9B0-0A78D7539DC4}">
  <dimension ref="A1:T63"/>
  <sheetViews>
    <sheetView topLeftCell="A3" zoomScaleNormal="100" workbookViewId="0">
      <selection activeCell="U51" sqref="U51"/>
    </sheetView>
  </sheetViews>
  <sheetFormatPr defaultRowHeight="13"/>
  <cols>
    <col min="1" max="2" width="4.7265625" customWidth="1"/>
    <col min="3" max="6" width="6.453125" customWidth="1"/>
    <col min="7" max="7" width="12.7265625" customWidth="1"/>
    <col min="8" max="8" width="7.453125" customWidth="1"/>
    <col min="9" max="9" width="8" customWidth="1"/>
    <col min="10" max="10" width="5.90625" customWidth="1"/>
    <col min="11" max="11" width="8" customWidth="1"/>
    <col min="12" max="12" width="11.453125" customWidth="1"/>
    <col min="13" max="13" width="12.7265625" customWidth="1"/>
  </cols>
  <sheetData>
    <row r="1" spans="1:20" ht="13" customHeight="1">
      <c r="A1" s="232" t="str">
        <f>P18&amp;"年"</f>
        <v>2023年</v>
      </c>
      <c r="B1" s="232"/>
      <c r="C1" s="232"/>
      <c r="D1" s="232"/>
      <c r="E1" s="232"/>
      <c r="F1" s="232"/>
      <c r="G1" s="232"/>
      <c r="H1" s="233">
        <f>Q18</f>
        <v>10</v>
      </c>
      <c r="I1" s="234" t="s">
        <v>58</v>
      </c>
      <c r="J1" s="234"/>
      <c r="K1" s="234"/>
      <c r="L1" s="234"/>
      <c r="M1" s="234"/>
      <c r="R1" t="s">
        <v>86</v>
      </c>
      <c r="S1" s="33">
        <v>0.1</v>
      </c>
    </row>
    <row r="2" spans="1:20" ht="13" customHeight="1">
      <c r="A2" s="232"/>
      <c r="B2" s="232"/>
      <c r="C2" s="232"/>
      <c r="D2" s="232"/>
      <c r="E2" s="232"/>
      <c r="F2" s="232"/>
      <c r="G2" s="232"/>
      <c r="H2" s="233"/>
      <c r="I2" s="234"/>
      <c r="J2" s="234"/>
      <c r="K2" s="234"/>
      <c r="L2" s="234"/>
      <c r="M2" s="234"/>
    </row>
    <row r="3" spans="1:20" ht="18.5">
      <c r="A3" s="43" t="s">
        <v>138</v>
      </c>
      <c r="B3" s="235" t="str">
        <f>P18&amp;"年"&amp;Q18&amp;"月"&amp;R18&amp;"日"</f>
        <v>2023年10月31日</v>
      </c>
      <c r="C3" s="235"/>
      <c r="D3" s="235"/>
      <c r="E3" s="40"/>
      <c r="F3" s="40"/>
      <c r="G3" s="2"/>
      <c r="H3" s="17"/>
      <c r="I3" s="236" t="str">
        <f>IF(P4="","",P4)</f>
        <v>株式会社日本コンサルタントグループ百貨・専門研究所</v>
      </c>
      <c r="J3" s="236"/>
      <c r="K3" s="236"/>
      <c r="L3" s="236"/>
      <c r="M3" s="237" t="s">
        <v>65</v>
      </c>
      <c r="P3" s="243" t="s">
        <v>61</v>
      </c>
      <c r="Q3" s="243"/>
      <c r="R3" s="243"/>
      <c r="S3" s="243"/>
    </row>
    <row r="4" spans="1:20" ht="20.149999999999999" customHeight="1">
      <c r="A4" s="3" t="s">
        <v>37</v>
      </c>
      <c r="C4" s="4" t="s">
        <v>38</v>
      </c>
      <c r="D4" s="5"/>
      <c r="E4" s="5"/>
      <c r="F4" s="5"/>
      <c r="G4" s="5"/>
      <c r="H4" s="3"/>
      <c r="I4" s="236"/>
      <c r="J4" s="236"/>
      <c r="K4" s="236"/>
      <c r="L4" s="236"/>
      <c r="M4" s="237"/>
      <c r="O4" t="s">
        <v>59</v>
      </c>
      <c r="P4" s="242" t="s">
        <v>64</v>
      </c>
      <c r="Q4" s="242"/>
      <c r="R4" s="242"/>
      <c r="S4" s="242"/>
    </row>
    <row r="5" spans="1:20" ht="20.149999999999999" customHeight="1">
      <c r="A5" s="6" t="s">
        <v>39</v>
      </c>
      <c r="C5" s="6" t="s">
        <v>40</v>
      </c>
      <c r="D5" s="6"/>
      <c r="E5" s="6"/>
      <c r="F5" s="6"/>
      <c r="G5" s="5"/>
      <c r="H5" s="3"/>
      <c r="I5" s="244" t="str">
        <f>IF(P5="","",P5)</f>
        <v>本田　ハナコ</v>
      </c>
      <c r="J5" s="244"/>
      <c r="K5" s="244"/>
      <c r="L5" s="244"/>
      <c r="M5" s="237"/>
      <c r="O5" t="s">
        <v>60</v>
      </c>
      <c r="P5" s="242" t="s">
        <v>71</v>
      </c>
      <c r="Q5" s="242"/>
      <c r="R5" s="242"/>
      <c r="S5" s="242"/>
    </row>
    <row r="6" spans="1:20" ht="15" customHeight="1">
      <c r="A6" s="6"/>
      <c r="C6" s="6" t="s">
        <v>41</v>
      </c>
      <c r="D6" s="6"/>
      <c r="E6" s="6"/>
      <c r="F6" s="6"/>
      <c r="G6" s="5"/>
      <c r="H6" s="3"/>
      <c r="I6" s="245" t="s">
        <v>52</v>
      </c>
      <c r="J6" s="245"/>
      <c r="K6" s="245" t="str">
        <f>IF(P10="","",P10)</f>
        <v>T3011101016328</v>
      </c>
      <c r="L6" s="245"/>
      <c r="M6" s="237"/>
      <c r="O6" t="s">
        <v>8</v>
      </c>
      <c r="P6" t="s">
        <v>63</v>
      </c>
      <c r="Q6" t="s">
        <v>144</v>
      </c>
      <c r="R6" t="s">
        <v>145</v>
      </c>
      <c r="S6" s="31" t="s">
        <v>62</v>
      </c>
      <c r="T6" s="185" t="s">
        <v>140</v>
      </c>
    </row>
    <row r="7" spans="1:20" ht="15" customHeight="1">
      <c r="A7" s="6" t="s">
        <v>42</v>
      </c>
      <c r="C7" s="6" t="s">
        <v>43</v>
      </c>
      <c r="D7" s="6"/>
      <c r="E7" s="6"/>
      <c r="F7" s="6"/>
      <c r="G7" s="5"/>
      <c r="H7" s="3"/>
      <c r="I7" s="245" t="str">
        <f>IF(P7="","","〒"&amp;P7)</f>
        <v>〒161-0033</v>
      </c>
      <c r="J7" s="245" t="str">
        <f t="shared" ref="J7:L7" si="0">IF(Q7="","",Q7)</f>
        <v/>
      </c>
      <c r="K7" s="245" t="str">
        <f t="shared" si="0"/>
        <v/>
      </c>
      <c r="L7" s="245" t="str">
        <f t="shared" si="0"/>
        <v/>
      </c>
      <c r="M7" s="3"/>
      <c r="O7" t="s">
        <v>66</v>
      </c>
      <c r="P7" s="242" t="s">
        <v>68</v>
      </c>
      <c r="Q7" s="242"/>
      <c r="R7" s="242"/>
      <c r="S7" s="242"/>
    </row>
    <row r="8" spans="1:20" ht="15" customHeight="1">
      <c r="A8" s="6" t="s">
        <v>52</v>
      </c>
      <c r="C8" s="6" t="s">
        <v>53</v>
      </c>
      <c r="D8" s="6"/>
      <c r="E8" s="6"/>
      <c r="F8" s="6"/>
      <c r="G8" s="5"/>
      <c r="H8" s="20"/>
      <c r="I8" s="253" t="str">
        <f>IF(P8="","",P8)</f>
        <v>東京都下落合3-22-15ニッコンビル4階
百貨専門店研究所</v>
      </c>
      <c r="J8" s="253"/>
      <c r="K8" s="253"/>
      <c r="L8" s="253"/>
      <c r="M8" s="3"/>
      <c r="O8" t="s">
        <v>67</v>
      </c>
      <c r="P8" s="254" t="s">
        <v>70</v>
      </c>
      <c r="Q8" s="242"/>
      <c r="R8" s="242"/>
      <c r="S8" s="242"/>
    </row>
    <row r="9" spans="1:20" ht="20.149999999999999" customHeight="1">
      <c r="A9" s="6"/>
      <c r="B9" s="6"/>
      <c r="C9" s="6"/>
      <c r="D9" s="6"/>
      <c r="E9" s="6"/>
      <c r="F9" s="6"/>
      <c r="G9" s="5"/>
      <c r="H9" s="20"/>
      <c r="I9" s="253"/>
      <c r="J9" s="253"/>
      <c r="K9" s="253"/>
      <c r="L9" s="253"/>
      <c r="M9" s="3"/>
      <c r="P9" s="242"/>
      <c r="Q9" s="242"/>
      <c r="R9" s="242"/>
      <c r="S9" s="242"/>
    </row>
    <row r="10" spans="1:20" ht="13" customHeight="1">
      <c r="A10" s="238" t="s">
        <v>44</v>
      </c>
      <c r="B10" s="240">
        <f>IF(J10="法人",M56+H54,M56+H55+H54)</f>
        <v>288500</v>
      </c>
      <c r="C10" s="240"/>
      <c r="D10" s="240"/>
      <c r="E10" s="240"/>
      <c r="F10" s="38"/>
      <c r="G10" s="5"/>
      <c r="H10" s="3"/>
      <c r="I10" s="30" t="s">
        <v>69</v>
      </c>
      <c r="J10" s="30" t="str">
        <f>IF(P6="","",P6)</f>
        <v>個人</v>
      </c>
      <c r="K10" s="30" t="str">
        <f>IF(Q6="","",Q6)</f>
        <v>免税</v>
      </c>
      <c r="L10" s="30" t="str">
        <f>IF(R6="","",R6)</f>
        <v>経過措置</v>
      </c>
      <c r="M10" s="3"/>
      <c r="O10" t="s">
        <v>51</v>
      </c>
      <c r="P10" s="242" t="s">
        <v>53</v>
      </c>
      <c r="Q10" s="242"/>
      <c r="R10" s="242"/>
      <c r="S10" s="242"/>
    </row>
    <row r="11" spans="1:20" ht="13.5" customHeight="1" thickBot="1">
      <c r="A11" s="239"/>
      <c r="B11" s="241"/>
      <c r="C11" s="241"/>
      <c r="D11" s="241"/>
      <c r="E11" s="241"/>
      <c r="F11" s="43"/>
      <c r="G11" s="180"/>
      <c r="H11" s="6"/>
      <c r="M11" s="18"/>
      <c r="O11" t="s">
        <v>74</v>
      </c>
      <c r="P11" s="242" t="s">
        <v>80</v>
      </c>
      <c r="Q11" s="242"/>
      <c r="R11" s="242"/>
      <c r="S11" s="19" t="s">
        <v>75</v>
      </c>
    </row>
    <row r="12" spans="1:20">
      <c r="A12" s="3"/>
      <c r="B12" s="39"/>
      <c r="C12" s="11" t="s">
        <v>139</v>
      </c>
      <c r="D12" s="246">
        <f>H54</f>
        <v>69340</v>
      </c>
      <c r="E12" s="247"/>
      <c r="F12" s="3"/>
      <c r="G12" s="5"/>
      <c r="H12" s="3"/>
      <c r="I12" s="24" t="s">
        <v>57</v>
      </c>
      <c r="J12" s="25" t="s">
        <v>72</v>
      </c>
      <c r="K12" s="26"/>
      <c r="L12" s="26"/>
      <c r="M12" s="27"/>
      <c r="P12" s="242" t="s">
        <v>81</v>
      </c>
      <c r="Q12" s="242"/>
      <c r="R12" s="242"/>
      <c r="S12" s="19" t="s">
        <v>76</v>
      </c>
    </row>
    <row r="13" spans="1:20">
      <c r="A13" s="3"/>
      <c r="B13" s="3"/>
      <c r="C13" s="3"/>
      <c r="D13" s="3"/>
      <c r="E13" s="3"/>
      <c r="F13" s="7"/>
      <c r="G13" s="5"/>
      <c r="H13" s="3"/>
      <c r="I13" s="28" t="s">
        <v>85</v>
      </c>
      <c r="J13" s="248" t="str">
        <f>IF(P11="","",P11)</f>
        <v>みずほ銀行</v>
      </c>
      <c r="K13" s="248"/>
      <c r="L13" s="248" t="str">
        <f>IF(P12="","",P12)</f>
        <v>目白支店</v>
      </c>
      <c r="M13" s="249"/>
      <c r="P13" t="s">
        <v>83</v>
      </c>
      <c r="Q13" s="250" t="s">
        <v>84</v>
      </c>
      <c r="R13" s="250"/>
      <c r="S13" s="19" t="s">
        <v>77</v>
      </c>
    </row>
    <row r="14" spans="1:20">
      <c r="A14" s="3"/>
      <c r="B14" s="3"/>
      <c r="C14" s="3"/>
      <c r="D14" s="3"/>
      <c r="E14" s="3"/>
      <c r="F14" s="7"/>
      <c r="G14" s="5"/>
      <c r="H14" s="3"/>
      <c r="I14" s="28"/>
      <c r="J14" s="251" t="str">
        <f>IF(P13="","",P13&amp;"　"&amp;Q13)</f>
        <v>普通　0000000000000</v>
      </c>
      <c r="K14" s="251"/>
      <c r="L14" s="251"/>
      <c r="M14" s="252"/>
      <c r="P14" s="242" t="s">
        <v>79</v>
      </c>
      <c r="Q14" s="242"/>
      <c r="R14" s="242"/>
      <c r="S14" s="19" t="s">
        <v>78</v>
      </c>
    </row>
    <row r="15" spans="1:20">
      <c r="A15" s="3" t="str">
        <f>IF(K10="免税","※報酬は税込の金額で記載","※報酬は税抜の金額で記載")</f>
        <v>※報酬は税込の金額で記載</v>
      </c>
      <c r="B15" s="3"/>
      <c r="C15" s="3"/>
      <c r="D15" s="3"/>
      <c r="E15" s="3"/>
      <c r="F15" s="7"/>
      <c r="G15" s="5"/>
      <c r="H15" s="3"/>
      <c r="I15" s="29"/>
      <c r="J15" s="267" t="str">
        <f>IF(P14="","",P14)</f>
        <v>ｶ)ﾆﾎﾝｺﾝｻﾙﾀﾝﾄｸﾞﾙｰﾌﾟ</v>
      </c>
      <c r="K15" s="267"/>
      <c r="L15" s="267"/>
      <c r="M15" s="268"/>
      <c r="P15" s="23"/>
      <c r="Q15" s="23"/>
      <c r="R15" s="23"/>
    </row>
    <row r="16" spans="1:20">
      <c r="A16" s="3"/>
      <c r="B16" s="3"/>
      <c r="C16" s="3"/>
      <c r="D16" s="3"/>
      <c r="E16" s="5"/>
      <c r="F16" s="5"/>
      <c r="G16" s="3"/>
      <c r="H16" s="3"/>
      <c r="I16" s="3"/>
      <c r="J16" s="3"/>
      <c r="K16" s="3"/>
      <c r="L16" s="3"/>
      <c r="M16" s="3"/>
    </row>
    <row r="17" spans="1:19">
      <c r="A17" s="269" t="s">
        <v>45</v>
      </c>
      <c r="B17" s="269"/>
      <c r="C17" s="269"/>
      <c r="D17" s="269"/>
      <c r="E17" s="269"/>
      <c r="F17" s="269"/>
      <c r="G17" s="269"/>
      <c r="H17" s="269"/>
      <c r="I17" s="269"/>
      <c r="J17" s="269"/>
      <c r="K17" s="269"/>
      <c r="L17" s="269"/>
      <c r="M17" s="269"/>
      <c r="P17" s="41" t="s">
        <v>90</v>
      </c>
      <c r="Q17" s="41" t="s">
        <v>91</v>
      </c>
      <c r="R17" s="41" t="s">
        <v>92</v>
      </c>
    </row>
    <row r="18" spans="1:19" ht="14.15" customHeight="1">
      <c r="A18" s="22" t="s">
        <v>55</v>
      </c>
      <c r="B18" s="22" t="s">
        <v>56</v>
      </c>
      <c r="C18" s="270" t="s">
        <v>54</v>
      </c>
      <c r="D18" s="271"/>
      <c r="E18" s="271"/>
      <c r="F18" s="271"/>
      <c r="G18" s="16" t="s">
        <v>46</v>
      </c>
      <c r="H18" s="14" t="s">
        <v>47</v>
      </c>
      <c r="I18" s="272" t="s">
        <v>49</v>
      </c>
      <c r="J18" s="273"/>
      <c r="K18" s="272" t="s">
        <v>48</v>
      </c>
      <c r="L18" s="273"/>
      <c r="M18" s="15" t="s">
        <v>50</v>
      </c>
      <c r="P18" s="42">
        <v>2023</v>
      </c>
      <c r="Q18" s="42">
        <v>10</v>
      </c>
      <c r="R18" s="42">
        <v>31</v>
      </c>
      <c r="S18" s="19" t="s">
        <v>93</v>
      </c>
    </row>
    <row r="19" spans="1:19">
      <c r="A19" s="50" t="s">
        <v>88</v>
      </c>
      <c r="B19" s="51" t="s">
        <v>89</v>
      </c>
      <c r="C19" s="261" t="s">
        <v>97</v>
      </c>
      <c r="D19" s="262"/>
      <c r="E19" s="262"/>
      <c r="F19" s="262"/>
      <c r="G19" s="52">
        <v>51840</v>
      </c>
      <c r="H19" s="53">
        <v>1</v>
      </c>
      <c r="I19" s="263"/>
      <c r="J19" s="264"/>
      <c r="K19" s="265"/>
      <c r="L19" s="266"/>
      <c r="M19" s="54">
        <f>IF(G19*H19+I19=0,"",G19*H19+I19)</f>
        <v>51840</v>
      </c>
    </row>
    <row r="20" spans="1:19">
      <c r="A20" s="55" t="s">
        <v>88</v>
      </c>
      <c r="B20" s="56" t="s">
        <v>95</v>
      </c>
      <c r="C20" s="255" t="s">
        <v>101</v>
      </c>
      <c r="D20" s="256"/>
      <c r="E20" s="256"/>
      <c r="F20" s="256"/>
      <c r="G20" s="57">
        <v>51840</v>
      </c>
      <c r="H20" s="58">
        <v>1</v>
      </c>
      <c r="I20" s="257">
        <v>10800</v>
      </c>
      <c r="J20" s="258"/>
      <c r="K20" s="259" t="s">
        <v>126</v>
      </c>
      <c r="L20" s="260"/>
      <c r="M20" s="59">
        <f t="shared" ref="M20:M52" si="1">IF(G20*H20+I20=0,"",G20*H20+I20)</f>
        <v>62640</v>
      </c>
    </row>
    <row r="21" spans="1:19">
      <c r="A21" s="50" t="s">
        <v>98</v>
      </c>
      <c r="B21" s="51" t="s">
        <v>99</v>
      </c>
      <c r="C21" s="261" t="s">
        <v>100</v>
      </c>
      <c r="D21" s="262"/>
      <c r="E21" s="262"/>
      <c r="F21" s="262"/>
      <c r="G21" s="52">
        <v>3240</v>
      </c>
      <c r="H21" s="53">
        <v>20</v>
      </c>
      <c r="I21" s="263"/>
      <c r="J21" s="264"/>
      <c r="K21" s="265"/>
      <c r="L21" s="266"/>
      <c r="M21" s="54">
        <f t="shared" si="1"/>
        <v>64800</v>
      </c>
    </row>
    <row r="22" spans="1:19">
      <c r="A22" s="55" t="s">
        <v>123</v>
      </c>
      <c r="B22" s="56" t="s">
        <v>124</v>
      </c>
      <c r="C22" s="255" t="s">
        <v>125</v>
      </c>
      <c r="D22" s="256"/>
      <c r="E22" s="256"/>
      <c r="F22" s="256"/>
      <c r="G22" s="57">
        <v>2160</v>
      </c>
      <c r="H22" s="58">
        <v>30</v>
      </c>
      <c r="I22" s="257"/>
      <c r="J22" s="258"/>
      <c r="K22" s="259"/>
      <c r="L22" s="260"/>
      <c r="M22" s="59">
        <f t="shared" si="1"/>
        <v>64800</v>
      </c>
    </row>
    <row r="23" spans="1:19">
      <c r="A23" s="50"/>
      <c r="B23" s="51"/>
      <c r="C23" s="261"/>
      <c r="D23" s="262"/>
      <c r="E23" s="262"/>
      <c r="F23" s="262"/>
      <c r="G23" s="52"/>
      <c r="H23" s="53"/>
      <c r="I23" s="263"/>
      <c r="J23" s="264"/>
      <c r="K23" s="265"/>
      <c r="L23" s="266"/>
      <c r="M23" s="54" t="str">
        <f t="shared" si="1"/>
        <v/>
      </c>
    </row>
    <row r="24" spans="1:19">
      <c r="A24" s="55"/>
      <c r="B24" s="56"/>
      <c r="C24" s="255"/>
      <c r="D24" s="256"/>
      <c r="E24" s="256"/>
      <c r="F24" s="256"/>
      <c r="G24" s="57"/>
      <c r="H24" s="58"/>
      <c r="I24" s="257"/>
      <c r="J24" s="258"/>
      <c r="K24" s="259"/>
      <c r="L24" s="260"/>
      <c r="M24" s="59" t="str">
        <f t="shared" si="1"/>
        <v/>
      </c>
    </row>
    <row r="25" spans="1:19">
      <c r="A25" s="50"/>
      <c r="B25" s="51"/>
      <c r="C25" s="261"/>
      <c r="D25" s="262"/>
      <c r="E25" s="262"/>
      <c r="F25" s="262"/>
      <c r="G25" s="52"/>
      <c r="H25" s="53"/>
      <c r="I25" s="263"/>
      <c r="J25" s="264"/>
      <c r="K25" s="265"/>
      <c r="L25" s="266"/>
      <c r="M25" s="54" t="str">
        <f t="shared" si="1"/>
        <v/>
      </c>
    </row>
    <row r="26" spans="1:19">
      <c r="A26" s="55"/>
      <c r="B26" s="56"/>
      <c r="C26" s="255"/>
      <c r="D26" s="256"/>
      <c r="E26" s="256"/>
      <c r="F26" s="256"/>
      <c r="G26" s="57"/>
      <c r="H26" s="58"/>
      <c r="I26" s="257"/>
      <c r="J26" s="258"/>
      <c r="K26" s="259"/>
      <c r="L26" s="260"/>
      <c r="M26" s="59" t="str">
        <f t="shared" si="1"/>
        <v/>
      </c>
    </row>
    <row r="27" spans="1:19">
      <c r="A27" s="50"/>
      <c r="B27" s="51"/>
      <c r="C27" s="261"/>
      <c r="D27" s="262"/>
      <c r="E27" s="262"/>
      <c r="F27" s="262"/>
      <c r="G27" s="52"/>
      <c r="H27" s="53"/>
      <c r="I27" s="263"/>
      <c r="J27" s="264"/>
      <c r="K27" s="265"/>
      <c r="L27" s="266"/>
      <c r="M27" s="54" t="str">
        <f t="shared" si="1"/>
        <v/>
      </c>
    </row>
    <row r="28" spans="1:19">
      <c r="A28" s="55"/>
      <c r="B28" s="56"/>
      <c r="C28" s="255"/>
      <c r="D28" s="256"/>
      <c r="E28" s="256"/>
      <c r="F28" s="256"/>
      <c r="G28" s="57"/>
      <c r="H28" s="58"/>
      <c r="I28" s="257"/>
      <c r="J28" s="258"/>
      <c r="K28" s="259"/>
      <c r="L28" s="260"/>
      <c r="M28" s="59" t="str">
        <f t="shared" si="1"/>
        <v/>
      </c>
    </row>
    <row r="29" spans="1:19">
      <c r="A29" s="50"/>
      <c r="B29" s="51"/>
      <c r="C29" s="261"/>
      <c r="D29" s="262"/>
      <c r="E29" s="262"/>
      <c r="F29" s="262"/>
      <c r="G29" s="52"/>
      <c r="H29" s="53"/>
      <c r="I29" s="263"/>
      <c r="J29" s="264"/>
      <c r="K29" s="265"/>
      <c r="L29" s="266"/>
      <c r="M29" s="54" t="str">
        <f t="shared" si="1"/>
        <v/>
      </c>
    </row>
    <row r="30" spans="1:19">
      <c r="A30" s="55"/>
      <c r="B30" s="56"/>
      <c r="C30" s="255"/>
      <c r="D30" s="256"/>
      <c r="E30" s="256"/>
      <c r="F30" s="256"/>
      <c r="G30" s="57"/>
      <c r="H30" s="58"/>
      <c r="I30" s="257"/>
      <c r="J30" s="258"/>
      <c r="K30" s="259"/>
      <c r="L30" s="260"/>
      <c r="M30" s="59" t="str">
        <f t="shared" si="1"/>
        <v/>
      </c>
    </row>
    <row r="31" spans="1:19">
      <c r="A31" s="50"/>
      <c r="B31" s="51"/>
      <c r="C31" s="261"/>
      <c r="D31" s="262"/>
      <c r="E31" s="262"/>
      <c r="F31" s="262"/>
      <c r="G31" s="52"/>
      <c r="H31" s="53"/>
      <c r="I31" s="263"/>
      <c r="J31" s="264"/>
      <c r="K31" s="265"/>
      <c r="L31" s="266"/>
      <c r="M31" s="54" t="str">
        <f t="shared" si="1"/>
        <v/>
      </c>
    </row>
    <row r="32" spans="1:19">
      <c r="A32" s="55"/>
      <c r="B32" s="56"/>
      <c r="C32" s="255"/>
      <c r="D32" s="256"/>
      <c r="E32" s="256"/>
      <c r="F32" s="256"/>
      <c r="G32" s="57"/>
      <c r="H32" s="58"/>
      <c r="I32" s="257"/>
      <c r="J32" s="258"/>
      <c r="K32" s="259"/>
      <c r="L32" s="260"/>
      <c r="M32" s="59" t="str">
        <f t="shared" si="1"/>
        <v/>
      </c>
    </row>
    <row r="33" spans="1:13">
      <c r="A33" s="50"/>
      <c r="B33" s="51"/>
      <c r="C33" s="261"/>
      <c r="D33" s="262"/>
      <c r="E33" s="262"/>
      <c r="F33" s="262"/>
      <c r="G33" s="52"/>
      <c r="H33" s="53"/>
      <c r="I33" s="263"/>
      <c r="J33" s="264"/>
      <c r="K33" s="265"/>
      <c r="L33" s="266"/>
      <c r="M33" s="54" t="str">
        <f t="shared" si="1"/>
        <v/>
      </c>
    </row>
    <row r="34" spans="1:13">
      <c r="A34" s="55"/>
      <c r="B34" s="56"/>
      <c r="C34" s="255"/>
      <c r="D34" s="256"/>
      <c r="E34" s="256"/>
      <c r="F34" s="256"/>
      <c r="G34" s="57"/>
      <c r="H34" s="58"/>
      <c r="I34" s="257"/>
      <c r="J34" s="258"/>
      <c r="K34" s="259"/>
      <c r="L34" s="260"/>
      <c r="M34" s="59" t="str">
        <f t="shared" si="1"/>
        <v/>
      </c>
    </row>
    <row r="35" spans="1:13">
      <c r="A35" s="50"/>
      <c r="B35" s="51"/>
      <c r="C35" s="261"/>
      <c r="D35" s="262"/>
      <c r="E35" s="262"/>
      <c r="F35" s="262"/>
      <c r="G35" s="52"/>
      <c r="H35" s="53"/>
      <c r="I35" s="263"/>
      <c r="J35" s="264"/>
      <c r="K35" s="265"/>
      <c r="L35" s="266"/>
      <c r="M35" s="54" t="str">
        <f t="shared" si="1"/>
        <v/>
      </c>
    </row>
    <row r="36" spans="1:13">
      <c r="A36" s="55"/>
      <c r="B36" s="56"/>
      <c r="C36" s="255"/>
      <c r="D36" s="256"/>
      <c r="E36" s="256"/>
      <c r="F36" s="256"/>
      <c r="G36" s="57"/>
      <c r="H36" s="58"/>
      <c r="I36" s="257"/>
      <c r="J36" s="258"/>
      <c r="K36" s="259"/>
      <c r="L36" s="260"/>
      <c r="M36" s="59" t="str">
        <f t="shared" si="1"/>
        <v/>
      </c>
    </row>
    <row r="37" spans="1:13">
      <c r="A37" s="50"/>
      <c r="B37" s="51"/>
      <c r="C37" s="261"/>
      <c r="D37" s="262"/>
      <c r="E37" s="262"/>
      <c r="F37" s="262"/>
      <c r="G37" s="52"/>
      <c r="H37" s="53"/>
      <c r="I37" s="263"/>
      <c r="J37" s="264"/>
      <c r="K37" s="265"/>
      <c r="L37" s="266"/>
      <c r="M37" s="54" t="str">
        <f t="shared" si="1"/>
        <v/>
      </c>
    </row>
    <row r="38" spans="1:13">
      <c r="A38" s="55"/>
      <c r="B38" s="56"/>
      <c r="C38" s="255"/>
      <c r="D38" s="256"/>
      <c r="E38" s="256"/>
      <c r="F38" s="256"/>
      <c r="G38" s="57"/>
      <c r="H38" s="58"/>
      <c r="I38" s="257"/>
      <c r="J38" s="258"/>
      <c r="K38" s="259"/>
      <c r="L38" s="260"/>
      <c r="M38" s="59" t="str">
        <f t="shared" si="1"/>
        <v/>
      </c>
    </row>
    <row r="39" spans="1:13">
      <c r="A39" s="50"/>
      <c r="B39" s="51"/>
      <c r="C39" s="261"/>
      <c r="D39" s="262"/>
      <c r="E39" s="262"/>
      <c r="F39" s="262"/>
      <c r="G39" s="52"/>
      <c r="H39" s="53"/>
      <c r="I39" s="263"/>
      <c r="J39" s="264"/>
      <c r="K39" s="265"/>
      <c r="L39" s="266"/>
      <c r="M39" s="54" t="str">
        <f t="shared" si="1"/>
        <v/>
      </c>
    </row>
    <row r="40" spans="1:13">
      <c r="A40" s="55"/>
      <c r="B40" s="56"/>
      <c r="C40" s="255"/>
      <c r="D40" s="256"/>
      <c r="E40" s="256"/>
      <c r="F40" s="256"/>
      <c r="G40" s="57"/>
      <c r="H40" s="58"/>
      <c r="I40" s="257"/>
      <c r="J40" s="258"/>
      <c r="K40" s="259"/>
      <c r="L40" s="260"/>
      <c r="M40" s="59" t="str">
        <f t="shared" si="1"/>
        <v/>
      </c>
    </row>
    <row r="41" spans="1:13">
      <c r="A41" s="50"/>
      <c r="B41" s="51"/>
      <c r="C41" s="261"/>
      <c r="D41" s="262"/>
      <c r="E41" s="262"/>
      <c r="F41" s="262"/>
      <c r="G41" s="52"/>
      <c r="H41" s="53"/>
      <c r="I41" s="263"/>
      <c r="J41" s="264"/>
      <c r="K41" s="265"/>
      <c r="L41" s="266"/>
      <c r="M41" s="54" t="str">
        <f t="shared" si="1"/>
        <v/>
      </c>
    </row>
    <row r="42" spans="1:13">
      <c r="A42" s="55"/>
      <c r="B42" s="56"/>
      <c r="C42" s="255"/>
      <c r="D42" s="256"/>
      <c r="E42" s="256"/>
      <c r="F42" s="256"/>
      <c r="G42" s="57"/>
      <c r="H42" s="58"/>
      <c r="I42" s="257"/>
      <c r="J42" s="258"/>
      <c r="K42" s="259"/>
      <c r="L42" s="260"/>
      <c r="M42" s="59" t="str">
        <f t="shared" si="1"/>
        <v/>
      </c>
    </row>
    <row r="43" spans="1:13">
      <c r="A43" s="50"/>
      <c r="B43" s="51"/>
      <c r="C43" s="261"/>
      <c r="D43" s="262"/>
      <c r="E43" s="262"/>
      <c r="F43" s="262"/>
      <c r="G43" s="52"/>
      <c r="H43" s="53"/>
      <c r="I43" s="263"/>
      <c r="J43" s="264"/>
      <c r="K43" s="265"/>
      <c r="L43" s="266"/>
      <c r="M43" s="54" t="str">
        <f t="shared" si="1"/>
        <v/>
      </c>
    </row>
    <row r="44" spans="1:13">
      <c r="A44" s="55"/>
      <c r="B44" s="56"/>
      <c r="C44" s="255"/>
      <c r="D44" s="256"/>
      <c r="E44" s="256"/>
      <c r="F44" s="256"/>
      <c r="G44" s="57"/>
      <c r="H44" s="58"/>
      <c r="I44" s="257"/>
      <c r="J44" s="258"/>
      <c r="K44" s="259"/>
      <c r="L44" s="260"/>
      <c r="M44" s="59" t="str">
        <f t="shared" si="1"/>
        <v/>
      </c>
    </row>
    <row r="45" spans="1:13">
      <c r="A45" s="50"/>
      <c r="B45" s="51"/>
      <c r="C45" s="261"/>
      <c r="D45" s="262"/>
      <c r="E45" s="262"/>
      <c r="F45" s="262"/>
      <c r="G45" s="52"/>
      <c r="H45" s="53"/>
      <c r="I45" s="263"/>
      <c r="J45" s="264"/>
      <c r="K45" s="265"/>
      <c r="L45" s="266"/>
      <c r="M45" s="54" t="str">
        <f t="shared" si="1"/>
        <v/>
      </c>
    </row>
    <row r="46" spans="1:13">
      <c r="A46" s="55"/>
      <c r="B46" s="56"/>
      <c r="C46" s="255"/>
      <c r="D46" s="256"/>
      <c r="E46" s="256"/>
      <c r="F46" s="256"/>
      <c r="G46" s="57"/>
      <c r="H46" s="58"/>
      <c r="I46" s="257"/>
      <c r="J46" s="258"/>
      <c r="K46" s="259"/>
      <c r="L46" s="260"/>
      <c r="M46" s="59" t="str">
        <f t="shared" si="1"/>
        <v/>
      </c>
    </row>
    <row r="47" spans="1:13">
      <c r="A47" s="50"/>
      <c r="B47" s="51"/>
      <c r="C47" s="261"/>
      <c r="D47" s="262"/>
      <c r="E47" s="262"/>
      <c r="F47" s="262"/>
      <c r="G47" s="52"/>
      <c r="H47" s="53"/>
      <c r="I47" s="263"/>
      <c r="J47" s="264"/>
      <c r="K47" s="265"/>
      <c r="L47" s="266"/>
      <c r="M47" s="54" t="str">
        <f t="shared" si="1"/>
        <v/>
      </c>
    </row>
    <row r="48" spans="1:13">
      <c r="A48" s="55"/>
      <c r="B48" s="56"/>
      <c r="C48" s="255"/>
      <c r="D48" s="256"/>
      <c r="E48" s="256"/>
      <c r="F48" s="256"/>
      <c r="G48" s="57"/>
      <c r="H48" s="58"/>
      <c r="I48" s="257"/>
      <c r="J48" s="258"/>
      <c r="K48" s="259"/>
      <c r="L48" s="260"/>
      <c r="M48" s="59" t="str">
        <f t="shared" si="1"/>
        <v/>
      </c>
    </row>
    <row r="49" spans="1:13">
      <c r="A49" s="50"/>
      <c r="B49" s="51"/>
      <c r="C49" s="261"/>
      <c r="D49" s="262"/>
      <c r="E49" s="262"/>
      <c r="F49" s="262"/>
      <c r="G49" s="52"/>
      <c r="H49" s="53"/>
      <c r="I49" s="263"/>
      <c r="J49" s="264"/>
      <c r="K49" s="265"/>
      <c r="L49" s="266"/>
      <c r="M49" s="54" t="str">
        <f t="shared" si="1"/>
        <v/>
      </c>
    </row>
    <row r="50" spans="1:13">
      <c r="A50" s="55"/>
      <c r="B50" s="56"/>
      <c r="C50" s="255"/>
      <c r="D50" s="256"/>
      <c r="E50" s="256"/>
      <c r="F50" s="256"/>
      <c r="G50" s="57"/>
      <c r="H50" s="58"/>
      <c r="I50" s="257"/>
      <c r="J50" s="258"/>
      <c r="K50" s="259"/>
      <c r="L50" s="260"/>
      <c r="M50" s="59" t="str">
        <f t="shared" si="1"/>
        <v/>
      </c>
    </row>
    <row r="51" spans="1:13">
      <c r="A51" s="50"/>
      <c r="B51" s="51"/>
      <c r="C51" s="261"/>
      <c r="D51" s="262"/>
      <c r="E51" s="262"/>
      <c r="F51" s="262"/>
      <c r="G51" s="52"/>
      <c r="H51" s="53"/>
      <c r="I51" s="263"/>
      <c r="J51" s="264"/>
      <c r="K51" s="265"/>
      <c r="L51" s="266"/>
      <c r="M51" s="54" t="str">
        <f t="shared" si="1"/>
        <v/>
      </c>
    </row>
    <row r="52" spans="1:13">
      <c r="A52" s="60"/>
      <c r="B52" s="61"/>
      <c r="C52" s="275"/>
      <c r="D52" s="276"/>
      <c r="E52" s="276"/>
      <c r="F52" s="276"/>
      <c r="G52" s="62"/>
      <c r="H52" s="63"/>
      <c r="I52" s="277"/>
      <c r="J52" s="278"/>
      <c r="K52" s="279"/>
      <c r="L52" s="280"/>
      <c r="M52" s="64" t="str">
        <f t="shared" si="1"/>
        <v/>
      </c>
    </row>
    <row r="53" spans="1:13">
      <c r="A53" s="10"/>
      <c r="B53" s="10"/>
      <c r="C53" s="21"/>
      <c r="D53" s="21"/>
      <c r="E53" s="21"/>
      <c r="F53" s="21"/>
      <c r="G53" s="34"/>
      <c r="H53" s="32"/>
      <c r="I53" s="32"/>
      <c r="J53" s="11"/>
      <c r="K53" s="12"/>
      <c r="L53" s="12"/>
      <c r="M53" s="13"/>
    </row>
    <row r="54" spans="1:13">
      <c r="A54" s="48"/>
      <c r="B54" s="48"/>
      <c r="C54" s="48"/>
      <c r="D54" s="48"/>
      <c r="E54" s="48"/>
      <c r="F54" s="46"/>
      <c r="G54" s="44" t="s">
        <v>94</v>
      </c>
      <c r="H54" s="281">
        <f>'立替経費精算 (sample)'!E4</f>
        <v>69340</v>
      </c>
      <c r="I54" s="281"/>
      <c r="J54" s="11"/>
      <c r="K54" s="274" t="str">
        <f>IF(K10="免税","10%対象税込計","10%対象計")</f>
        <v>10%対象税込計</v>
      </c>
      <c r="L54" s="274"/>
      <c r="M54" s="35">
        <f>SUM(M19:M52)</f>
        <v>244080</v>
      </c>
    </row>
    <row r="55" spans="1:13">
      <c r="A55" s="48"/>
      <c r="B55" s="48"/>
      <c r="C55" s="48"/>
      <c r="D55" s="48"/>
      <c r="E55" s="48"/>
      <c r="F55" s="47"/>
      <c r="G55" s="45" t="str">
        <f>IF(J10="法人","-","源泉所得税")</f>
        <v>源泉所得税</v>
      </c>
      <c r="H55" s="281">
        <f>IF(J10="法人","-",INT(IF(M54&lt;=1000000,M54*0.1021,(M54-1000000)*0.2042+102100))*-1)</f>
        <v>-24920</v>
      </c>
      <c r="I55" s="281"/>
      <c r="J55" s="11"/>
      <c r="K55" s="274" t="str">
        <f>IF(K10="免税","(内消費税)","消費税")</f>
        <v>(内消費税)</v>
      </c>
      <c r="L55" s="274"/>
      <c r="M55" s="35" t="str">
        <f>IF(K10="免税",TEXT((ROUNDDOWN((M54-(M54/(1+S1))),0)),"(\##,#0)"),M54*S1)</f>
        <v>(¥22,189)</v>
      </c>
    </row>
    <row r="56" spans="1:13">
      <c r="A56" s="48"/>
      <c r="B56" s="48"/>
      <c r="C56" s="48"/>
      <c r="D56" s="48"/>
      <c r="E56" s="48"/>
      <c r="F56" s="21"/>
      <c r="G56" s="36"/>
      <c r="H56" s="37"/>
      <c r="I56" s="37"/>
      <c r="J56" s="11"/>
      <c r="K56" s="274" t="s">
        <v>87</v>
      </c>
      <c r="L56" s="274"/>
      <c r="M56" s="35">
        <f>IF(K10="免税",M54,M54+M55)</f>
        <v>244080</v>
      </c>
    </row>
    <row r="57" spans="1:13">
      <c r="A57" s="49" t="str">
        <f>P5&amp;P18&amp;"年"&amp;Q18&amp;"分請求書"</f>
        <v>本田　ハナコ2023年10分請求書</v>
      </c>
      <c r="B57" s="10"/>
      <c r="C57" s="21"/>
      <c r="D57" s="21"/>
      <c r="E57" s="21"/>
      <c r="F57" s="21"/>
      <c r="G57" s="32"/>
      <c r="H57" s="32"/>
      <c r="I57" s="32"/>
      <c r="J57" s="11"/>
      <c r="K57" s="12"/>
      <c r="L57" s="12"/>
      <c r="M57" s="13"/>
    </row>
    <row r="58" spans="1:13">
      <c r="A58" s="10"/>
      <c r="B58" s="10"/>
      <c r="C58" s="21"/>
      <c r="D58" s="21"/>
      <c r="E58" s="21"/>
      <c r="F58" s="21"/>
      <c r="G58" s="32"/>
      <c r="H58" s="32"/>
      <c r="I58" s="32"/>
      <c r="J58" s="11"/>
      <c r="K58" s="12"/>
      <c r="L58" s="12"/>
      <c r="M58" s="13"/>
    </row>
    <row r="59" spans="1:13">
      <c r="A59" s="5"/>
      <c r="B59" s="5"/>
      <c r="C59" s="5"/>
      <c r="D59" s="5"/>
      <c r="E59" s="5"/>
      <c r="F59" s="5"/>
      <c r="G59" s="5"/>
      <c r="H59" s="5"/>
      <c r="I59" s="5"/>
      <c r="J59" s="5"/>
      <c r="K59" s="5"/>
      <c r="L59" s="5"/>
      <c r="M59" s="5"/>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8"/>
      <c r="B63" s="8"/>
      <c r="C63" s="9"/>
      <c r="D63" s="3"/>
      <c r="E63" s="3"/>
      <c r="F63" s="3"/>
      <c r="G63" s="3"/>
      <c r="H63" s="3"/>
      <c r="I63" s="3"/>
      <c r="J63" s="3"/>
      <c r="K63" s="3"/>
      <c r="L63" s="3"/>
      <c r="M63" s="3"/>
    </row>
  </sheetData>
  <mergeCells count="139">
    <mergeCell ref="K56:L56"/>
    <mergeCell ref="C52:F52"/>
    <mergeCell ref="I52:J52"/>
    <mergeCell ref="K52:L52"/>
    <mergeCell ref="H54:I54"/>
    <mergeCell ref="K54:L54"/>
    <mergeCell ref="H55:I55"/>
    <mergeCell ref="K55:L55"/>
    <mergeCell ref="C50:F50"/>
    <mergeCell ref="I50:J50"/>
    <mergeCell ref="K50:L50"/>
    <mergeCell ref="C51:F51"/>
    <mergeCell ref="I51:J51"/>
    <mergeCell ref="K51:L51"/>
    <mergeCell ref="C48:F48"/>
    <mergeCell ref="I48:J48"/>
    <mergeCell ref="K48:L48"/>
    <mergeCell ref="C49:F49"/>
    <mergeCell ref="I49:J49"/>
    <mergeCell ref="K49:L49"/>
    <mergeCell ref="C46:F46"/>
    <mergeCell ref="I46:J46"/>
    <mergeCell ref="K46:L46"/>
    <mergeCell ref="C47:F47"/>
    <mergeCell ref="I47:J47"/>
    <mergeCell ref="K47:L47"/>
    <mergeCell ref="C44:F44"/>
    <mergeCell ref="I44:J44"/>
    <mergeCell ref="K44:L44"/>
    <mergeCell ref="C45:F45"/>
    <mergeCell ref="I45:J45"/>
    <mergeCell ref="K45:L45"/>
    <mergeCell ref="C42:F42"/>
    <mergeCell ref="I42:J42"/>
    <mergeCell ref="K42:L42"/>
    <mergeCell ref="C43:F43"/>
    <mergeCell ref="I43:J43"/>
    <mergeCell ref="K43:L43"/>
    <mergeCell ref="C40:F40"/>
    <mergeCell ref="I40:J40"/>
    <mergeCell ref="K40:L40"/>
    <mergeCell ref="C41:F41"/>
    <mergeCell ref="I41:J41"/>
    <mergeCell ref="K41:L41"/>
    <mergeCell ref="C38:F38"/>
    <mergeCell ref="I38:J38"/>
    <mergeCell ref="K38:L38"/>
    <mergeCell ref="C39:F39"/>
    <mergeCell ref="I39:J39"/>
    <mergeCell ref="K39:L39"/>
    <mergeCell ref="C36:F36"/>
    <mergeCell ref="I36:J36"/>
    <mergeCell ref="K36:L36"/>
    <mergeCell ref="C37:F37"/>
    <mergeCell ref="I37:J37"/>
    <mergeCell ref="K37:L37"/>
    <mergeCell ref="C34:F34"/>
    <mergeCell ref="I34:J34"/>
    <mergeCell ref="K34:L34"/>
    <mergeCell ref="C35:F35"/>
    <mergeCell ref="I35:J35"/>
    <mergeCell ref="K35:L35"/>
    <mergeCell ref="C32:F32"/>
    <mergeCell ref="I32:J32"/>
    <mergeCell ref="K32:L32"/>
    <mergeCell ref="C33:F33"/>
    <mergeCell ref="I33:J33"/>
    <mergeCell ref="K33:L33"/>
    <mergeCell ref="C30:F30"/>
    <mergeCell ref="I30:J30"/>
    <mergeCell ref="K30:L30"/>
    <mergeCell ref="C31:F31"/>
    <mergeCell ref="I31:J31"/>
    <mergeCell ref="K31:L31"/>
    <mergeCell ref="C28:F28"/>
    <mergeCell ref="I28:J28"/>
    <mergeCell ref="K28:L28"/>
    <mergeCell ref="C29:F29"/>
    <mergeCell ref="I29:J29"/>
    <mergeCell ref="K29:L29"/>
    <mergeCell ref="C26:F26"/>
    <mergeCell ref="I26:J26"/>
    <mergeCell ref="K26:L26"/>
    <mergeCell ref="C27:F27"/>
    <mergeCell ref="I27:J27"/>
    <mergeCell ref="K27:L27"/>
    <mergeCell ref="C24:F24"/>
    <mergeCell ref="I24:J24"/>
    <mergeCell ref="K24:L24"/>
    <mergeCell ref="C25:F25"/>
    <mergeCell ref="I25:J25"/>
    <mergeCell ref="K25:L25"/>
    <mergeCell ref="C22:F22"/>
    <mergeCell ref="I22:J22"/>
    <mergeCell ref="K22:L22"/>
    <mergeCell ref="C23:F23"/>
    <mergeCell ref="I23:J23"/>
    <mergeCell ref="K23:L23"/>
    <mergeCell ref="C20:F20"/>
    <mergeCell ref="I20:J20"/>
    <mergeCell ref="K20:L20"/>
    <mergeCell ref="C21:F21"/>
    <mergeCell ref="I21:J21"/>
    <mergeCell ref="K21:L21"/>
    <mergeCell ref="J15:M15"/>
    <mergeCell ref="A17:M17"/>
    <mergeCell ref="C18:F18"/>
    <mergeCell ref="I18:J18"/>
    <mergeCell ref="K18:L18"/>
    <mergeCell ref="C19:F19"/>
    <mergeCell ref="I19:J19"/>
    <mergeCell ref="K19:L19"/>
    <mergeCell ref="D12:E12"/>
    <mergeCell ref="P12:R12"/>
    <mergeCell ref="J13:K13"/>
    <mergeCell ref="L13:M13"/>
    <mergeCell ref="Q13:R13"/>
    <mergeCell ref="J14:M14"/>
    <mergeCell ref="P14:R14"/>
    <mergeCell ref="I7:L7"/>
    <mergeCell ref="P7:S7"/>
    <mergeCell ref="I8:L9"/>
    <mergeCell ref="P8:S9"/>
    <mergeCell ref="A1:G2"/>
    <mergeCell ref="H1:H2"/>
    <mergeCell ref="I1:M2"/>
    <mergeCell ref="B3:D3"/>
    <mergeCell ref="I3:L4"/>
    <mergeCell ref="M3:M6"/>
    <mergeCell ref="A10:A11"/>
    <mergeCell ref="B10:E11"/>
    <mergeCell ref="P10:S10"/>
    <mergeCell ref="P11:R11"/>
    <mergeCell ref="P3:S3"/>
    <mergeCell ref="P4:S4"/>
    <mergeCell ref="I5:L5"/>
    <mergeCell ref="P5:S5"/>
    <mergeCell ref="I6:J6"/>
    <mergeCell ref="K6:L6"/>
  </mergeCells>
  <phoneticPr fontId="2"/>
  <dataValidations count="4">
    <dataValidation type="list" allowBlank="1" showInputMessage="1" showErrorMessage="1" sqref="P13" xr:uid="{C4964EC7-326E-4105-B778-A1FAEED10D31}">
      <formula1>"普通,当座"</formula1>
    </dataValidation>
    <dataValidation type="list" allowBlank="1" showInputMessage="1" showErrorMessage="1" sqref="Q6" xr:uid="{24395037-DF90-40F6-B770-B2FB9AA8DBE5}">
      <formula1>"免税,課税"</formula1>
    </dataValidation>
    <dataValidation type="list" allowBlank="1" showInputMessage="1" showErrorMessage="1" sqref="P6" xr:uid="{D9906A4A-8BA7-4DF8-AF73-E85E10EA200C}">
      <formula1>"個人,法人"</formula1>
    </dataValidation>
    <dataValidation type="list" allowBlank="1" showInputMessage="1" showErrorMessage="1" sqref="R6" xr:uid="{55CEB0DD-D36A-4124-BD9B-34AFE3C28B43}">
      <formula1>"＊,経過措置"</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5270D-F48F-4F9F-8976-41B4379EB0D3}">
  <dimension ref="A1:V63"/>
  <sheetViews>
    <sheetView tabSelected="1" zoomScaleNormal="100" workbookViewId="0">
      <selection activeCell="Q6" sqref="Q6"/>
    </sheetView>
  </sheetViews>
  <sheetFormatPr defaultColWidth="8.7265625" defaultRowHeight="13"/>
  <cols>
    <col min="1" max="2" width="4.7265625" style="65" customWidth="1"/>
    <col min="3" max="6" width="6.453125" style="65" customWidth="1"/>
    <col min="7" max="7" width="12.7265625" style="65" customWidth="1"/>
    <col min="8" max="8" width="7.453125" style="65" customWidth="1"/>
    <col min="9" max="9" width="8" style="65" customWidth="1"/>
    <col min="10" max="10" width="5.90625" style="65" customWidth="1"/>
    <col min="11" max="11" width="8" style="65" customWidth="1"/>
    <col min="12" max="12" width="11.453125" style="65" customWidth="1"/>
    <col min="13" max="13" width="12.7265625" style="65" customWidth="1"/>
    <col min="14" max="14" width="8.7265625" style="65"/>
    <col min="15" max="15" width="12.6328125" style="65" customWidth="1"/>
    <col min="16" max="16384" width="8.7265625" style="65"/>
  </cols>
  <sheetData>
    <row r="1" spans="1:22" ht="13" customHeight="1">
      <c r="A1" s="232" t="str">
        <f>P18&amp;"年"</f>
        <v>2024年</v>
      </c>
      <c r="B1" s="232"/>
      <c r="C1" s="232"/>
      <c r="D1" s="232"/>
      <c r="E1" s="232"/>
      <c r="F1" s="232"/>
      <c r="G1" s="232"/>
      <c r="H1" s="233">
        <f>Q18</f>
        <v>5</v>
      </c>
      <c r="I1" s="290" t="s">
        <v>58</v>
      </c>
      <c r="J1" s="290"/>
      <c r="K1" s="290"/>
      <c r="L1" s="290"/>
      <c r="M1" s="290"/>
      <c r="R1" s="65" t="s">
        <v>86</v>
      </c>
      <c r="S1" s="66">
        <v>0.1</v>
      </c>
    </row>
    <row r="2" spans="1:22" ht="13" customHeight="1">
      <c r="A2" s="232"/>
      <c r="B2" s="232"/>
      <c r="C2" s="232"/>
      <c r="D2" s="232"/>
      <c r="E2" s="232"/>
      <c r="F2" s="232"/>
      <c r="G2" s="232"/>
      <c r="H2" s="233"/>
      <c r="I2" s="290"/>
      <c r="J2" s="290"/>
      <c r="K2" s="290"/>
      <c r="L2" s="290"/>
      <c r="M2" s="290"/>
    </row>
    <row r="3" spans="1:22" ht="18.5">
      <c r="A3" s="67" t="s">
        <v>138</v>
      </c>
      <c r="B3" s="235" t="str">
        <f>P18&amp;"年"&amp;Q18&amp;"月"&amp;R18&amp;"日"</f>
        <v>2024年5月31日</v>
      </c>
      <c r="C3" s="235"/>
      <c r="D3" s="235"/>
      <c r="E3" s="68"/>
      <c r="F3" s="68"/>
      <c r="G3" s="69"/>
      <c r="H3" s="70"/>
      <c r="I3" s="236" t="str">
        <f>IF(P4="","",P4)</f>
        <v/>
      </c>
      <c r="J3" s="236"/>
      <c r="K3" s="236"/>
      <c r="L3" s="236"/>
      <c r="M3" s="289" t="s">
        <v>65</v>
      </c>
      <c r="O3" s="309" t="s">
        <v>103</v>
      </c>
      <c r="P3" s="309"/>
      <c r="Q3" s="309"/>
      <c r="R3" s="309"/>
      <c r="S3" s="309"/>
      <c r="T3" s="309"/>
      <c r="U3" s="309"/>
      <c r="V3" s="309"/>
    </row>
    <row r="4" spans="1:22" ht="20.149999999999999" customHeight="1">
      <c r="A4" s="71" t="s">
        <v>37</v>
      </c>
      <c r="C4" s="72" t="s">
        <v>38</v>
      </c>
      <c r="D4" s="73"/>
      <c r="E4" s="73"/>
      <c r="F4" s="73"/>
      <c r="G4" s="73"/>
      <c r="H4" s="71"/>
      <c r="I4" s="236"/>
      <c r="J4" s="236"/>
      <c r="K4" s="236"/>
      <c r="L4" s="236"/>
      <c r="M4" s="289"/>
      <c r="O4" s="74" t="s">
        <v>102</v>
      </c>
      <c r="P4" s="283"/>
      <c r="Q4" s="283"/>
      <c r="R4" s="283"/>
      <c r="S4" s="283"/>
    </row>
    <row r="5" spans="1:22" ht="20.149999999999999" customHeight="1">
      <c r="A5" s="75" t="s">
        <v>39</v>
      </c>
      <c r="C5" s="75" t="s">
        <v>40</v>
      </c>
      <c r="D5" s="75"/>
      <c r="E5" s="75"/>
      <c r="F5" s="75"/>
      <c r="G5" s="73"/>
      <c r="H5" s="71"/>
      <c r="I5" s="244" t="str">
        <f>IF(P5="","",P5)</f>
        <v/>
      </c>
      <c r="J5" s="244"/>
      <c r="K5" s="244"/>
      <c r="L5" s="244"/>
      <c r="M5" s="289"/>
      <c r="O5" s="74" t="s">
        <v>60</v>
      </c>
      <c r="P5" s="283"/>
      <c r="Q5" s="283"/>
      <c r="R5" s="283"/>
      <c r="S5" s="283"/>
    </row>
    <row r="6" spans="1:22" ht="15" customHeight="1">
      <c r="A6" s="75"/>
      <c r="C6" s="75" t="s">
        <v>41</v>
      </c>
      <c r="D6" s="75"/>
      <c r="E6" s="75"/>
      <c r="F6" s="75"/>
      <c r="G6" s="73"/>
      <c r="H6" s="71"/>
      <c r="I6" s="285" t="s">
        <v>82</v>
      </c>
      <c r="J6" s="285"/>
      <c r="K6" s="245" t="str">
        <f>IF(P10="","",P10)</f>
        <v/>
      </c>
      <c r="L6" s="245"/>
      <c r="M6" s="289"/>
      <c r="O6" s="74" t="s">
        <v>8</v>
      </c>
      <c r="P6" s="74" t="s">
        <v>63</v>
      </c>
      <c r="Q6" s="74" t="s">
        <v>144</v>
      </c>
      <c r="R6" s="74" t="s">
        <v>146</v>
      </c>
      <c r="S6" s="76" t="s">
        <v>62</v>
      </c>
      <c r="T6" s="65" t="s">
        <v>140</v>
      </c>
      <c r="U6" s="82"/>
    </row>
    <row r="7" spans="1:22" ht="15" customHeight="1">
      <c r="A7" s="75" t="s">
        <v>42</v>
      </c>
      <c r="C7" s="75" t="s">
        <v>147</v>
      </c>
      <c r="D7" s="75"/>
      <c r="E7" s="75"/>
      <c r="F7" s="75"/>
      <c r="G7" s="73"/>
      <c r="H7" s="71"/>
      <c r="I7" s="245" t="str">
        <f>IF(P7="","","〒"&amp;P7)</f>
        <v/>
      </c>
      <c r="J7" s="245" t="str">
        <f t="shared" ref="J7" si="0">IF(Q7="","",Q7)</f>
        <v/>
      </c>
      <c r="K7" s="245" t="str">
        <f t="shared" ref="K7" si="1">IF(R7="","",R7)</f>
        <v/>
      </c>
      <c r="L7" s="245" t="str">
        <f t="shared" ref="L7" si="2">IF(S7="","",S7)</f>
        <v/>
      </c>
      <c r="M7" s="71"/>
      <c r="O7" s="74" t="s">
        <v>66</v>
      </c>
      <c r="P7" s="283"/>
      <c r="Q7" s="283"/>
      <c r="R7" s="283"/>
      <c r="S7" s="283"/>
    </row>
    <row r="8" spans="1:22" ht="15" customHeight="1">
      <c r="A8" s="75" t="s">
        <v>52</v>
      </c>
      <c r="C8" s="75" t="s">
        <v>53</v>
      </c>
      <c r="D8" s="75"/>
      <c r="E8" s="75"/>
      <c r="F8" s="75"/>
      <c r="G8" s="73"/>
      <c r="H8" s="77"/>
      <c r="I8" s="253" t="str">
        <f>IF(P8="","",P8)</f>
        <v/>
      </c>
      <c r="J8" s="253"/>
      <c r="K8" s="253"/>
      <c r="L8" s="253"/>
      <c r="M8" s="71"/>
      <c r="O8" s="78" t="s">
        <v>67</v>
      </c>
      <c r="P8" s="284"/>
      <c r="Q8" s="283"/>
      <c r="R8" s="283"/>
      <c r="S8" s="283"/>
    </row>
    <row r="9" spans="1:22" ht="20.149999999999999" customHeight="1">
      <c r="A9" s="75"/>
      <c r="B9" s="75"/>
      <c r="C9" s="75"/>
      <c r="D9" s="75"/>
      <c r="E9" s="75"/>
      <c r="F9" s="75"/>
      <c r="G9" s="73"/>
      <c r="H9" s="77"/>
      <c r="I9" s="253"/>
      <c r="J9" s="253"/>
      <c r="K9" s="253"/>
      <c r="L9" s="253"/>
      <c r="M9" s="71"/>
      <c r="O9" s="79"/>
      <c r="P9" s="283"/>
      <c r="Q9" s="283"/>
      <c r="R9" s="283"/>
      <c r="S9" s="283"/>
    </row>
    <row r="10" spans="1:22" ht="13" customHeight="1">
      <c r="A10" s="310" t="s">
        <v>44</v>
      </c>
      <c r="B10" s="240">
        <f>IF(J10="法人",M56+H54,M56+H55+H54)</f>
        <v>0</v>
      </c>
      <c r="C10" s="240"/>
      <c r="D10" s="240"/>
      <c r="E10" s="240"/>
      <c r="F10" s="80"/>
      <c r="G10" s="73"/>
      <c r="H10" s="71"/>
      <c r="I10" s="81" t="s">
        <v>69</v>
      </c>
      <c r="J10" s="30" t="str">
        <f>IF(P6="","",P6)</f>
        <v>個人</v>
      </c>
      <c r="K10" s="30" t="str">
        <f>IF(Q6="","",Q6)</f>
        <v>免税</v>
      </c>
      <c r="L10" s="30" t="str">
        <f>IF(R6="","",R6)</f>
        <v>＊</v>
      </c>
      <c r="M10" s="71"/>
      <c r="O10" s="74" t="s">
        <v>51</v>
      </c>
      <c r="P10" s="283"/>
      <c r="Q10" s="283"/>
      <c r="R10" s="283"/>
      <c r="S10" s="283"/>
      <c r="T10" s="82" t="s">
        <v>96</v>
      </c>
    </row>
    <row r="11" spans="1:22" ht="13.5" customHeight="1" thickBot="1">
      <c r="A11" s="311"/>
      <c r="B11" s="241"/>
      <c r="C11" s="241"/>
      <c r="D11" s="241"/>
      <c r="E11" s="241"/>
      <c r="F11" s="80"/>
      <c r="G11" s="83"/>
      <c r="H11" s="75"/>
      <c r="M11" s="84"/>
      <c r="O11" s="74" t="s">
        <v>74</v>
      </c>
      <c r="P11" s="283"/>
      <c r="Q11" s="283"/>
      <c r="R11" s="283"/>
      <c r="S11" s="82" t="s">
        <v>75</v>
      </c>
    </row>
    <row r="12" spans="1:22">
      <c r="A12" s="71"/>
      <c r="B12" s="85"/>
      <c r="C12" s="86" t="s">
        <v>139</v>
      </c>
      <c r="D12" s="246">
        <f>H54</f>
        <v>0</v>
      </c>
      <c r="E12" s="247"/>
      <c r="F12" s="71"/>
      <c r="G12" s="73"/>
      <c r="H12" s="71"/>
      <c r="I12" s="87" t="s">
        <v>57</v>
      </c>
      <c r="J12" s="88" t="s">
        <v>72</v>
      </c>
      <c r="K12" s="89"/>
      <c r="L12" s="89"/>
      <c r="M12" s="90"/>
      <c r="P12" s="283"/>
      <c r="Q12" s="283"/>
      <c r="R12" s="283"/>
      <c r="S12" s="82" t="s">
        <v>76</v>
      </c>
    </row>
    <row r="13" spans="1:22">
      <c r="A13" s="71"/>
      <c r="B13" s="71"/>
      <c r="C13" s="71"/>
      <c r="D13" s="71"/>
      <c r="E13" s="71"/>
      <c r="F13" s="91"/>
      <c r="G13" s="73"/>
      <c r="H13" s="71"/>
      <c r="I13" s="92" t="s">
        <v>85</v>
      </c>
      <c r="J13" s="248" t="str">
        <f>IF(P11="","",P11)</f>
        <v/>
      </c>
      <c r="K13" s="248"/>
      <c r="L13" s="248" t="str">
        <f>IF(P12="","",P12)</f>
        <v/>
      </c>
      <c r="M13" s="249"/>
      <c r="P13" s="74" t="s">
        <v>83</v>
      </c>
      <c r="Q13" s="286"/>
      <c r="R13" s="286"/>
      <c r="S13" s="82" t="s">
        <v>77</v>
      </c>
    </row>
    <row r="14" spans="1:22">
      <c r="A14" s="71"/>
      <c r="B14" s="71"/>
      <c r="C14" s="71"/>
      <c r="D14" s="71"/>
      <c r="E14" s="71"/>
      <c r="F14" s="91"/>
      <c r="G14" s="73"/>
      <c r="H14" s="71"/>
      <c r="I14" s="92"/>
      <c r="J14" s="251" t="str">
        <f>IF(P13="","",P13&amp;"　"&amp;Q13)</f>
        <v>普通　</v>
      </c>
      <c r="K14" s="251"/>
      <c r="L14" s="251"/>
      <c r="M14" s="252"/>
      <c r="P14" s="283"/>
      <c r="Q14" s="283"/>
      <c r="R14" s="283"/>
      <c r="S14" s="82" t="s">
        <v>78</v>
      </c>
    </row>
    <row r="15" spans="1:22">
      <c r="A15" s="3" t="str">
        <f>IF(K10="免税","※報酬は税込の金額で記載","※報酬は税抜の金額で記載")</f>
        <v>※報酬は税込の金額で記載</v>
      </c>
      <c r="B15" s="71"/>
      <c r="C15" s="71"/>
      <c r="D15" s="71"/>
      <c r="E15" s="71"/>
      <c r="F15" s="91"/>
      <c r="G15" s="73"/>
      <c r="H15" s="71"/>
      <c r="I15" s="93"/>
      <c r="J15" s="267" t="str">
        <f>IF(P14="","",P14)</f>
        <v/>
      </c>
      <c r="K15" s="267"/>
      <c r="L15" s="267"/>
      <c r="M15" s="268"/>
      <c r="P15" s="94"/>
      <c r="Q15" s="94"/>
      <c r="R15" s="94"/>
    </row>
    <row r="16" spans="1:22">
      <c r="A16" s="71"/>
      <c r="B16" s="71"/>
      <c r="C16" s="71"/>
      <c r="D16" s="71"/>
      <c r="E16" s="73"/>
      <c r="F16" s="73"/>
      <c r="G16" s="71"/>
      <c r="H16" s="71"/>
      <c r="I16" s="71"/>
      <c r="J16" s="71"/>
      <c r="K16" s="71"/>
      <c r="L16" s="71"/>
      <c r="M16" s="71"/>
    </row>
    <row r="17" spans="1:19">
      <c r="A17" s="314" t="s">
        <v>45</v>
      </c>
      <c r="B17" s="314"/>
      <c r="C17" s="314"/>
      <c r="D17" s="314"/>
      <c r="E17" s="314"/>
      <c r="F17" s="314"/>
      <c r="G17" s="314"/>
      <c r="H17" s="314"/>
      <c r="I17" s="314"/>
      <c r="J17" s="314"/>
      <c r="K17" s="314"/>
      <c r="L17" s="314"/>
      <c r="M17" s="314"/>
      <c r="P17" s="95" t="s">
        <v>90</v>
      </c>
      <c r="Q17" s="95" t="s">
        <v>91</v>
      </c>
      <c r="R17" s="95" t="s">
        <v>92</v>
      </c>
    </row>
    <row r="18" spans="1:19" ht="14.15" customHeight="1">
      <c r="A18" s="96" t="s">
        <v>55</v>
      </c>
      <c r="B18" s="96" t="s">
        <v>56</v>
      </c>
      <c r="C18" s="307" t="s">
        <v>54</v>
      </c>
      <c r="D18" s="308"/>
      <c r="E18" s="308"/>
      <c r="F18" s="308"/>
      <c r="G18" s="97" t="s">
        <v>46</v>
      </c>
      <c r="H18" s="98" t="s">
        <v>47</v>
      </c>
      <c r="I18" s="312" t="s">
        <v>49</v>
      </c>
      <c r="J18" s="313"/>
      <c r="K18" s="312" t="s">
        <v>48</v>
      </c>
      <c r="L18" s="313"/>
      <c r="M18" s="99" t="s">
        <v>50</v>
      </c>
      <c r="P18" s="100">
        <v>2024</v>
      </c>
      <c r="Q18" s="100">
        <v>5</v>
      </c>
      <c r="R18" s="100">
        <v>31</v>
      </c>
      <c r="S18" s="82" t="s">
        <v>93</v>
      </c>
    </row>
    <row r="19" spans="1:19">
      <c r="A19" s="101"/>
      <c r="B19" s="102"/>
      <c r="C19" s="291"/>
      <c r="D19" s="292"/>
      <c r="E19" s="292"/>
      <c r="F19" s="292"/>
      <c r="G19" s="103"/>
      <c r="H19" s="104"/>
      <c r="I19" s="293"/>
      <c r="J19" s="294"/>
      <c r="K19" s="295"/>
      <c r="L19" s="296"/>
      <c r="M19" s="54" t="str">
        <f>IF(G19*H19+I19=0,"",G19*H19+I19)</f>
        <v/>
      </c>
    </row>
    <row r="20" spans="1:19">
      <c r="A20" s="105"/>
      <c r="B20" s="106"/>
      <c r="C20" s="297"/>
      <c r="D20" s="298"/>
      <c r="E20" s="298"/>
      <c r="F20" s="298"/>
      <c r="G20" s="107"/>
      <c r="H20" s="108"/>
      <c r="I20" s="287"/>
      <c r="J20" s="288"/>
      <c r="K20" s="299"/>
      <c r="L20" s="300"/>
      <c r="M20" s="59" t="str">
        <f t="shared" ref="M20:M52" si="3">IF(G20*H20+I20=0,"",G20*H20+I20)</f>
        <v/>
      </c>
      <c r="O20" s="65" t="s">
        <v>141</v>
      </c>
    </row>
    <row r="21" spans="1:19">
      <c r="A21" s="101"/>
      <c r="B21" s="102"/>
      <c r="C21" s="291"/>
      <c r="D21" s="292"/>
      <c r="E21" s="292"/>
      <c r="F21" s="292"/>
      <c r="G21" s="103"/>
      <c r="H21" s="104"/>
      <c r="I21" s="293"/>
      <c r="J21" s="294"/>
      <c r="K21" s="295"/>
      <c r="L21" s="296"/>
      <c r="M21" s="54" t="str">
        <f t="shared" si="3"/>
        <v/>
      </c>
      <c r="O21" s="65" t="s">
        <v>142</v>
      </c>
    </row>
    <row r="22" spans="1:19">
      <c r="A22" s="105"/>
      <c r="B22" s="106"/>
      <c r="C22" s="297"/>
      <c r="D22" s="298"/>
      <c r="E22" s="298"/>
      <c r="F22" s="298"/>
      <c r="G22" s="107"/>
      <c r="H22" s="108"/>
      <c r="I22" s="287"/>
      <c r="J22" s="288"/>
      <c r="K22" s="299"/>
      <c r="L22" s="300"/>
      <c r="M22" s="59" t="str">
        <f t="shared" si="3"/>
        <v/>
      </c>
      <c r="O22" s="65" t="s">
        <v>143</v>
      </c>
    </row>
    <row r="23" spans="1:19">
      <c r="A23" s="101"/>
      <c r="B23" s="102"/>
      <c r="C23" s="291"/>
      <c r="D23" s="292"/>
      <c r="E23" s="292"/>
      <c r="F23" s="292"/>
      <c r="G23" s="103"/>
      <c r="H23" s="104"/>
      <c r="I23" s="293"/>
      <c r="J23" s="294"/>
      <c r="K23" s="295"/>
      <c r="L23" s="296"/>
      <c r="M23" s="54" t="str">
        <f t="shared" si="3"/>
        <v/>
      </c>
    </row>
    <row r="24" spans="1:19">
      <c r="A24" s="105"/>
      <c r="B24" s="106"/>
      <c r="C24" s="297"/>
      <c r="D24" s="298"/>
      <c r="E24" s="298"/>
      <c r="F24" s="298"/>
      <c r="G24" s="107"/>
      <c r="H24" s="108"/>
      <c r="I24" s="287"/>
      <c r="J24" s="288"/>
      <c r="K24" s="299"/>
      <c r="L24" s="300"/>
      <c r="M24" s="59" t="str">
        <f t="shared" si="3"/>
        <v/>
      </c>
    </row>
    <row r="25" spans="1:19">
      <c r="A25" s="101"/>
      <c r="B25" s="102"/>
      <c r="C25" s="291"/>
      <c r="D25" s="292"/>
      <c r="E25" s="292"/>
      <c r="F25" s="292"/>
      <c r="G25" s="103"/>
      <c r="H25" s="104"/>
      <c r="I25" s="293"/>
      <c r="J25" s="294"/>
      <c r="K25" s="295"/>
      <c r="L25" s="296"/>
      <c r="M25" s="54" t="str">
        <f t="shared" si="3"/>
        <v/>
      </c>
    </row>
    <row r="26" spans="1:19">
      <c r="A26" s="105"/>
      <c r="B26" s="106"/>
      <c r="C26" s="297"/>
      <c r="D26" s="298"/>
      <c r="E26" s="298"/>
      <c r="F26" s="298"/>
      <c r="G26" s="107"/>
      <c r="H26" s="108"/>
      <c r="I26" s="287"/>
      <c r="J26" s="288"/>
      <c r="K26" s="299"/>
      <c r="L26" s="300"/>
      <c r="M26" s="59" t="str">
        <f t="shared" si="3"/>
        <v/>
      </c>
    </row>
    <row r="27" spans="1:19">
      <c r="A27" s="101"/>
      <c r="B27" s="102"/>
      <c r="C27" s="291"/>
      <c r="D27" s="292"/>
      <c r="E27" s="292"/>
      <c r="F27" s="292"/>
      <c r="G27" s="103"/>
      <c r="H27" s="104"/>
      <c r="I27" s="293"/>
      <c r="J27" s="294"/>
      <c r="K27" s="295"/>
      <c r="L27" s="296"/>
      <c r="M27" s="54" t="str">
        <f t="shared" si="3"/>
        <v/>
      </c>
    </row>
    <row r="28" spans="1:19">
      <c r="A28" s="105"/>
      <c r="B28" s="106"/>
      <c r="C28" s="297"/>
      <c r="D28" s="298"/>
      <c r="E28" s="298"/>
      <c r="F28" s="298"/>
      <c r="G28" s="107"/>
      <c r="H28" s="108"/>
      <c r="I28" s="287"/>
      <c r="J28" s="288"/>
      <c r="K28" s="299"/>
      <c r="L28" s="300"/>
      <c r="M28" s="59" t="str">
        <f t="shared" si="3"/>
        <v/>
      </c>
    </row>
    <row r="29" spans="1:19">
      <c r="A29" s="101"/>
      <c r="B29" s="102"/>
      <c r="C29" s="291"/>
      <c r="D29" s="292"/>
      <c r="E29" s="292"/>
      <c r="F29" s="292"/>
      <c r="G29" s="103"/>
      <c r="H29" s="104"/>
      <c r="I29" s="293"/>
      <c r="J29" s="294"/>
      <c r="K29" s="295"/>
      <c r="L29" s="296"/>
      <c r="M29" s="54" t="str">
        <f t="shared" si="3"/>
        <v/>
      </c>
    </row>
    <row r="30" spans="1:19">
      <c r="A30" s="105"/>
      <c r="B30" s="106"/>
      <c r="C30" s="297"/>
      <c r="D30" s="298"/>
      <c r="E30" s="298"/>
      <c r="F30" s="298"/>
      <c r="G30" s="107"/>
      <c r="H30" s="108"/>
      <c r="I30" s="287"/>
      <c r="J30" s="288"/>
      <c r="K30" s="299"/>
      <c r="L30" s="300"/>
      <c r="M30" s="59" t="str">
        <f t="shared" si="3"/>
        <v/>
      </c>
    </row>
    <row r="31" spans="1:19">
      <c r="A31" s="101"/>
      <c r="B31" s="102"/>
      <c r="C31" s="291"/>
      <c r="D31" s="292"/>
      <c r="E31" s="292"/>
      <c r="F31" s="292"/>
      <c r="G31" s="103"/>
      <c r="H31" s="104"/>
      <c r="I31" s="293"/>
      <c r="J31" s="294"/>
      <c r="K31" s="295"/>
      <c r="L31" s="296"/>
      <c r="M31" s="54" t="str">
        <f t="shared" si="3"/>
        <v/>
      </c>
    </row>
    <row r="32" spans="1:19">
      <c r="A32" s="105"/>
      <c r="B32" s="106"/>
      <c r="C32" s="297"/>
      <c r="D32" s="298"/>
      <c r="E32" s="298"/>
      <c r="F32" s="298"/>
      <c r="G32" s="107"/>
      <c r="H32" s="108"/>
      <c r="I32" s="287"/>
      <c r="J32" s="288"/>
      <c r="K32" s="299"/>
      <c r="L32" s="300"/>
      <c r="M32" s="59" t="str">
        <f t="shared" si="3"/>
        <v/>
      </c>
    </row>
    <row r="33" spans="1:13">
      <c r="A33" s="101"/>
      <c r="B33" s="102"/>
      <c r="C33" s="291"/>
      <c r="D33" s="292"/>
      <c r="E33" s="292"/>
      <c r="F33" s="292"/>
      <c r="G33" s="103"/>
      <c r="H33" s="104"/>
      <c r="I33" s="293"/>
      <c r="J33" s="294"/>
      <c r="K33" s="295"/>
      <c r="L33" s="296"/>
      <c r="M33" s="54" t="str">
        <f t="shared" si="3"/>
        <v/>
      </c>
    </row>
    <row r="34" spans="1:13">
      <c r="A34" s="105"/>
      <c r="B34" s="106"/>
      <c r="C34" s="297"/>
      <c r="D34" s="298"/>
      <c r="E34" s="298"/>
      <c r="F34" s="298"/>
      <c r="G34" s="107"/>
      <c r="H34" s="108"/>
      <c r="I34" s="287"/>
      <c r="J34" s="288"/>
      <c r="K34" s="299"/>
      <c r="L34" s="300"/>
      <c r="M34" s="59" t="str">
        <f t="shared" si="3"/>
        <v/>
      </c>
    </row>
    <row r="35" spans="1:13">
      <c r="A35" s="101"/>
      <c r="B35" s="102"/>
      <c r="C35" s="291"/>
      <c r="D35" s="292"/>
      <c r="E35" s="292"/>
      <c r="F35" s="292"/>
      <c r="G35" s="103"/>
      <c r="H35" s="104"/>
      <c r="I35" s="293"/>
      <c r="J35" s="294"/>
      <c r="K35" s="295"/>
      <c r="L35" s="296"/>
      <c r="M35" s="54" t="str">
        <f t="shared" si="3"/>
        <v/>
      </c>
    </row>
    <row r="36" spans="1:13">
      <c r="A36" s="105"/>
      <c r="B36" s="106"/>
      <c r="C36" s="297"/>
      <c r="D36" s="298"/>
      <c r="E36" s="298"/>
      <c r="F36" s="298"/>
      <c r="G36" s="107"/>
      <c r="H36" s="108"/>
      <c r="I36" s="287"/>
      <c r="J36" s="288"/>
      <c r="K36" s="299"/>
      <c r="L36" s="300"/>
      <c r="M36" s="59" t="str">
        <f t="shared" si="3"/>
        <v/>
      </c>
    </row>
    <row r="37" spans="1:13">
      <c r="A37" s="101"/>
      <c r="B37" s="102"/>
      <c r="C37" s="291"/>
      <c r="D37" s="292"/>
      <c r="E37" s="292"/>
      <c r="F37" s="292"/>
      <c r="G37" s="103"/>
      <c r="H37" s="104"/>
      <c r="I37" s="293"/>
      <c r="J37" s="294"/>
      <c r="K37" s="295"/>
      <c r="L37" s="296"/>
      <c r="M37" s="54" t="str">
        <f t="shared" si="3"/>
        <v/>
      </c>
    </row>
    <row r="38" spans="1:13">
      <c r="A38" s="105"/>
      <c r="B38" s="106"/>
      <c r="C38" s="297"/>
      <c r="D38" s="298"/>
      <c r="E38" s="298"/>
      <c r="F38" s="298"/>
      <c r="G38" s="107"/>
      <c r="H38" s="108"/>
      <c r="I38" s="287"/>
      <c r="J38" s="288"/>
      <c r="K38" s="299"/>
      <c r="L38" s="300"/>
      <c r="M38" s="59" t="str">
        <f t="shared" si="3"/>
        <v/>
      </c>
    </row>
    <row r="39" spans="1:13">
      <c r="A39" s="101"/>
      <c r="B39" s="102"/>
      <c r="C39" s="291"/>
      <c r="D39" s="292"/>
      <c r="E39" s="292"/>
      <c r="F39" s="292"/>
      <c r="G39" s="103"/>
      <c r="H39" s="104"/>
      <c r="I39" s="293"/>
      <c r="J39" s="294"/>
      <c r="K39" s="295"/>
      <c r="L39" s="296"/>
      <c r="M39" s="54" t="str">
        <f t="shared" si="3"/>
        <v/>
      </c>
    </row>
    <row r="40" spans="1:13">
      <c r="A40" s="105"/>
      <c r="B40" s="106"/>
      <c r="C40" s="297"/>
      <c r="D40" s="298"/>
      <c r="E40" s="298"/>
      <c r="F40" s="298"/>
      <c r="G40" s="107"/>
      <c r="H40" s="108"/>
      <c r="I40" s="287"/>
      <c r="J40" s="288"/>
      <c r="K40" s="299"/>
      <c r="L40" s="300"/>
      <c r="M40" s="59" t="str">
        <f t="shared" si="3"/>
        <v/>
      </c>
    </row>
    <row r="41" spans="1:13">
      <c r="A41" s="101"/>
      <c r="B41" s="102"/>
      <c r="C41" s="291"/>
      <c r="D41" s="292"/>
      <c r="E41" s="292"/>
      <c r="F41" s="292"/>
      <c r="G41" s="103"/>
      <c r="H41" s="104"/>
      <c r="I41" s="293"/>
      <c r="J41" s="294"/>
      <c r="K41" s="295"/>
      <c r="L41" s="296"/>
      <c r="M41" s="54" t="str">
        <f t="shared" si="3"/>
        <v/>
      </c>
    </row>
    <row r="42" spans="1:13">
      <c r="A42" s="105"/>
      <c r="B42" s="106"/>
      <c r="C42" s="297"/>
      <c r="D42" s="298"/>
      <c r="E42" s="298"/>
      <c r="F42" s="298"/>
      <c r="G42" s="107"/>
      <c r="H42" s="108"/>
      <c r="I42" s="287"/>
      <c r="J42" s="288"/>
      <c r="K42" s="299"/>
      <c r="L42" s="300"/>
      <c r="M42" s="59" t="str">
        <f t="shared" si="3"/>
        <v/>
      </c>
    </row>
    <row r="43" spans="1:13">
      <c r="A43" s="101"/>
      <c r="B43" s="102"/>
      <c r="C43" s="291"/>
      <c r="D43" s="292"/>
      <c r="E43" s="292"/>
      <c r="F43" s="292"/>
      <c r="G43" s="103"/>
      <c r="H43" s="104"/>
      <c r="I43" s="293"/>
      <c r="J43" s="294"/>
      <c r="K43" s="295"/>
      <c r="L43" s="296"/>
      <c r="M43" s="54" t="str">
        <f t="shared" si="3"/>
        <v/>
      </c>
    </row>
    <row r="44" spans="1:13">
      <c r="A44" s="105"/>
      <c r="B44" s="106"/>
      <c r="C44" s="297"/>
      <c r="D44" s="298"/>
      <c r="E44" s="298"/>
      <c r="F44" s="298"/>
      <c r="G44" s="107"/>
      <c r="H44" s="108"/>
      <c r="I44" s="287"/>
      <c r="J44" s="288"/>
      <c r="K44" s="299"/>
      <c r="L44" s="300"/>
      <c r="M44" s="59" t="str">
        <f t="shared" si="3"/>
        <v/>
      </c>
    </row>
    <row r="45" spans="1:13">
      <c r="A45" s="101"/>
      <c r="B45" s="102"/>
      <c r="C45" s="291"/>
      <c r="D45" s="292"/>
      <c r="E45" s="292"/>
      <c r="F45" s="292"/>
      <c r="G45" s="103"/>
      <c r="H45" s="104"/>
      <c r="I45" s="293"/>
      <c r="J45" s="294"/>
      <c r="K45" s="295"/>
      <c r="L45" s="296"/>
      <c r="M45" s="54" t="str">
        <f t="shared" si="3"/>
        <v/>
      </c>
    </row>
    <row r="46" spans="1:13">
      <c r="A46" s="105"/>
      <c r="B46" s="106"/>
      <c r="C46" s="297"/>
      <c r="D46" s="298"/>
      <c r="E46" s="298"/>
      <c r="F46" s="298"/>
      <c r="G46" s="107"/>
      <c r="H46" s="108"/>
      <c r="I46" s="287"/>
      <c r="J46" s="288"/>
      <c r="K46" s="299"/>
      <c r="L46" s="300"/>
      <c r="M46" s="59" t="str">
        <f t="shared" si="3"/>
        <v/>
      </c>
    </row>
    <row r="47" spans="1:13">
      <c r="A47" s="101"/>
      <c r="B47" s="102"/>
      <c r="C47" s="291"/>
      <c r="D47" s="292"/>
      <c r="E47" s="292"/>
      <c r="F47" s="292"/>
      <c r="G47" s="103"/>
      <c r="H47" s="104"/>
      <c r="I47" s="293"/>
      <c r="J47" s="294"/>
      <c r="K47" s="295"/>
      <c r="L47" s="296"/>
      <c r="M47" s="54" t="str">
        <f t="shared" si="3"/>
        <v/>
      </c>
    </row>
    <row r="48" spans="1:13">
      <c r="A48" s="105"/>
      <c r="B48" s="106"/>
      <c r="C48" s="297"/>
      <c r="D48" s="298"/>
      <c r="E48" s="298"/>
      <c r="F48" s="298"/>
      <c r="G48" s="107"/>
      <c r="H48" s="108"/>
      <c r="I48" s="287"/>
      <c r="J48" s="288"/>
      <c r="K48" s="299"/>
      <c r="L48" s="300"/>
      <c r="M48" s="59" t="str">
        <f t="shared" si="3"/>
        <v/>
      </c>
    </row>
    <row r="49" spans="1:13">
      <c r="A49" s="101"/>
      <c r="B49" s="102"/>
      <c r="C49" s="291"/>
      <c r="D49" s="292"/>
      <c r="E49" s="292"/>
      <c r="F49" s="292"/>
      <c r="G49" s="103"/>
      <c r="H49" s="104"/>
      <c r="I49" s="293"/>
      <c r="J49" s="294"/>
      <c r="K49" s="295"/>
      <c r="L49" s="296"/>
      <c r="M49" s="54" t="str">
        <f t="shared" si="3"/>
        <v/>
      </c>
    </row>
    <row r="50" spans="1:13">
      <c r="A50" s="105"/>
      <c r="B50" s="106"/>
      <c r="C50" s="297"/>
      <c r="D50" s="298"/>
      <c r="E50" s="298"/>
      <c r="F50" s="298"/>
      <c r="G50" s="107"/>
      <c r="H50" s="108"/>
      <c r="I50" s="287"/>
      <c r="J50" s="288"/>
      <c r="K50" s="299"/>
      <c r="L50" s="300"/>
      <c r="M50" s="59" t="str">
        <f t="shared" si="3"/>
        <v/>
      </c>
    </row>
    <row r="51" spans="1:13">
      <c r="A51" s="101"/>
      <c r="B51" s="102"/>
      <c r="C51" s="291"/>
      <c r="D51" s="292"/>
      <c r="E51" s="292"/>
      <c r="F51" s="292"/>
      <c r="G51" s="103"/>
      <c r="H51" s="104"/>
      <c r="I51" s="293"/>
      <c r="J51" s="294"/>
      <c r="K51" s="295"/>
      <c r="L51" s="296"/>
      <c r="M51" s="54" t="str">
        <f t="shared" si="3"/>
        <v/>
      </c>
    </row>
    <row r="52" spans="1:13">
      <c r="A52" s="109"/>
      <c r="B52" s="110"/>
      <c r="C52" s="301"/>
      <c r="D52" s="302"/>
      <c r="E52" s="302"/>
      <c r="F52" s="302"/>
      <c r="G52" s="111"/>
      <c r="H52" s="112"/>
      <c r="I52" s="305"/>
      <c r="J52" s="306"/>
      <c r="K52" s="303"/>
      <c r="L52" s="304"/>
      <c r="M52" s="64" t="str">
        <f t="shared" si="3"/>
        <v/>
      </c>
    </row>
    <row r="53" spans="1:13">
      <c r="A53" s="113"/>
      <c r="B53" s="113"/>
      <c r="C53" s="114"/>
      <c r="D53" s="114"/>
      <c r="E53" s="114"/>
      <c r="F53" s="114"/>
      <c r="G53" s="115"/>
      <c r="H53" s="116"/>
      <c r="I53" s="116"/>
      <c r="J53" s="86"/>
      <c r="K53" s="117"/>
      <c r="L53" s="117"/>
      <c r="M53" s="118"/>
    </row>
    <row r="54" spans="1:13">
      <c r="A54" s="119"/>
      <c r="B54" s="119"/>
      <c r="C54" s="119"/>
      <c r="D54" s="119"/>
      <c r="E54" s="119"/>
      <c r="F54" s="120"/>
      <c r="G54" s="121" t="s">
        <v>94</v>
      </c>
      <c r="H54" s="281">
        <f>立替経費精算!E4</f>
        <v>0</v>
      </c>
      <c r="I54" s="281"/>
      <c r="J54" s="86"/>
      <c r="K54" s="274" t="str">
        <f>IF(K10="免税","10%対象税込計","10%対象計")</f>
        <v>10%対象税込計</v>
      </c>
      <c r="L54" s="274"/>
      <c r="M54" s="35">
        <f>SUM(M19:M52)</f>
        <v>0</v>
      </c>
    </row>
    <row r="55" spans="1:13">
      <c r="A55" s="119"/>
      <c r="B55" s="119"/>
      <c r="C55" s="119"/>
      <c r="D55" s="119"/>
      <c r="E55" s="119"/>
      <c r="F55" s="122"/>
      <c r="G55" s="45" t="str">
        <f>IF(J10="法人","-","源泉所得税")</f>
        <v>源泉所得税</v>
      </c>
      <c r="H55" s="281">
        <f>IF(J10="法人","-",INT(IF(M54&lt;=1000000,M54*0.1021,(M54-1000000)*0.2042+102100))*-1)</f>
        <v>0</v>
      </c>
      <c r="I55" s="281"/>
      <c r="J55" s="86"/>
      <c r="K55" s="274" t="str">
        <f>IF(K10="免税","(内消費税)","消費税")</f>
        <v>(内消費税)</v>
      </c>
      <c r="L55" s="274"/>
      <c r="M55" s="35" t="str">
        <f>IF(K10="免税",TEXT((ROUNDDOWN((M54-(M54/(1+S1))),0)),"(\##,#0)"),M54*S1)</f>
        <v>(¥0)</v>
      </c>
    </row>
    <row r="56" spans="1:13">
      <c r="A56" s="119"/>
      <c r="B56" s="119"/>
      <c r="C56" s="119"/>
      <c r="D56" s="119"/>
      <c r="E56" s="119"/>
      <c r="F56" s="114"/>
      <c r="G56" s="123"/>
      <c r="H56" s="124"/>
      <c r="I56" s="124"/>
      <c r="J56" s="86"/>
      <c r="K56" s="282" t="s">
        <v>87</v>
      </c>
      <c r="L56" s="282"/>
      <c r="M56" s="35">
        <f>IF(K10="免税",M54,M54+M55)</f>
        <v>0</v>
      </c>
    </row>
    <row r="57" spans="1:13">
      <c r="A57" s="49" t="str">
        <f>P5&amp;P18&amp;"年"&amp;Q18&amp;"分請求書"</f>
        <v>2024年5分請求書</v>
      </c>
      <c r="B57" s="113"/>
      <c r="C57" s="114"/>
      <c r="D57" s="114"/>
      <c r="E57" s="114"/>
      <c r="F57" s="114"/>
      <c r="G57" s="116"/>
      <c r="H57" s="116"/>
      <c r="I57" s="116"/>
      <c r="J57" s="86"/>
      <c r="K57" s="117"/>
      <c r="L57" s="117"/>
      <c r="M57" s="118"/>
    </row>
    <row r="58" spans="1:13">
      <c r="A58" s="113"/>
      <c r="B58" s="113"/>
      <c r="C58" s="114"/>
      <c r="D58" s="114"/>
      <c r="E58" s="114"/>
      <c r="F58" s="114"/>
      <c r="G58" s="116"/>
      <c r="H58" s="116"/>
      <c r="I58" s="116"/>
      <c r="J58" s="86"/>
      <c r="K58" s="117"/>
      <c r="L58" s="117"/>
      <c r="M58" s="118"/>
    </row>
    <row r="59" spans="1:13">
      <c r="A59" s="73"/>
      <c r="B59" s="73"/>
      <c r="C59" s="73"/>
      <c r="D59" s="73"/>
      <c r="E59" s="73"/>
      <c r="F59" s="73"/>
      <c r="G59" s="73"/>
      <c r="H59" s="73"/>
      <c r="I59" s="73"/>
      <c r="J59" s="73"/>
      <c r="K59" s="73"/>
      <c r="L59" s="73"/>
      <c r="M59" s="73"/>
    </row>
    <row r="60" spans="1:13">
      <c r="A60" s="72"/>
      <c r="B60" s="72"/>
      <c r="C60" s="72"/>
      <c r="D60" s="72"/>
      <c r="E60" s="72"/>
      <c r="F60" s="72"/>
      <c r="G60" s="72"/>
      <c r="H60" s="72"/>
      <c r="I60" s="72"/>
      <c r="J60" s="72"/>
      <c r="K60" s="72"/>
      <c r="L60" s="72"/>
      <c r="M60" s="72"/>
    </row>
    <row r="61" spans="1:13">
      <c r="A61" s="72"/>
      <c r="B61" s="72"/>
      <c r="C61" s="72"/>
      <c r="D61" s="72"/>
      <c r="E61" s="72"/>
      <c r="F61" s="72"/>
      <c r="G61" s="72"/>
      <c r="H61" s="72"/>
      <c r="I61" s="72"/>
      <c r="J61" s="72"/>
      <c r="K61" s="72"/>
      <c r="L61" s="72"/>
      <c r="M61" s="72"/>
    </row>
    <row r="62" spans="1:13">
      <c r="A62" s="72"/>
      <c r="B62" s="72"/>
      <c r="C62" s="72"/>
      <c r="D62" s="72"/>
      <c r="E62" s="72"/>
      <c r="F62" s="72"/>
      <c r="G62" s="72"/>
      <c r="H62" s="72"/>
      <c r="I62" s="72"/>
      <c r="J62" s="72"/>
      <c r="K62" s="72"/>
      <c r="L62" s="72"/>
      <c r="M62" s="72"/>
    </row>
    <row r="63" spans="1:13">
      <c r="A63" s="125"/>
      <c r="B63" s="125"/>
      <c r="C63" s="126"/>
      <c r="D63" s="71"/>
      <c r="E63" s="71"/>
      <c r="F63" s="71"/>
      <c r="G63" s="71"/>
      <c r="H63" s="71"/>
      <c r="I63" s="71"/>
      <c r="J63" s="71"/>
      <c r="K63" s="71"/>
      <c r="L63" s="71"/>
      <c r="M63" s="71"/>
    </row>
  </sheetData>
  <sheetProtection algorithmName="SHA-512" hashValue="iv+4kZNj67EeuuctoCZd7g+JEy8dgl3kZgW3VaaPF5jEnd13i3QkBrvomB+wqLNh4PkiZLdngRTRJMG0pFD4fQ==" saltValue="Tc0WKLhhbYiobaEx3wJEtQ==" spinCount="100000" sheet="1" scenarios="1"/>
  <mergeCells count="139">
    <mergeCell ref="O3:V3"/>
    <mergeCell ref="B3:D3"/>
    <mergeCell ref="H54:I54"/>
    <mergeCell ref="H55:I55"/>
    <mergeCell ref="B10:E11"/>
    <mergeCell ref="D12:E12"/>
    <mergeCell ref="A10:A11"/>
    <mergeCell ref="K18:L18"/>
    <mergeCell ref="I18:J18"/>
    <mergeCell ref="A17:M17"/>
    <mergeCell ref="C22:F22"/>
    <mergeCell ref="K22:L22"/>
    <mergeCell ref="C23:F23"/>
    <mergeCell ref="K23:L23"/>
    <mergeCell ref="C24:F24"/>
    <mergeCell ref="K24:L24"/>
    <mergeCell ref="C19:F19"/>
    <mergeCell ref="K19:L19"/>
    <mergeCell ref="C20:F20"/>
    <mergeCell ref="K20:L20"/>
    <mergeCell ref="C21:F21"/>
    <mergeCell ref="K21:L21"/>
    <mergeCell ref="I19:J19"/>
    <mergeCell ref="I23:J23"/>
    <mergeCell ref="I24:J24"/>
    <mergeCell ref="C18:F18"/>
    <mergeCell ref="J14:M14"/>
    <mergeCell ref="I20:J20"/>
    <mergeCell ref="I21:J21"/>
    <mergeCell ref="C25:F25"/>
    <mergeCell ref="K25:L25"/>
    <mergeCell ref="C26:F26"/>
    <mergeCell ref="K26:L26"/>
    <mergeCell ref="C27:F27"/>
    <mergeCell ref="K27:L27"/>
    <mergeCell ref="I25:J25"/>
    <mergeCell ref="I26:J26"/>
    <mergeCell ref="I27:J27"/>
    <mergeCell ref="C32:F32"/>
    <mergeCell ref="K32:L32"/>
    <mergeCell ref="C33:F33"/>
    <mergeCell ref="K33:L33"/>
    <mergeCell ref="I36:J36"/>
    <mergeCell ref="C28:F28"/>
    <mergeCell ref="K28:L28"/>
    <mergeCell ref="C29:F29"/>
    <mergeCell ref="K29:L29"/>
    <mergeCell ref="C30:F30"/>
    <mergeCell ref="K30:L30"/>
    <mergeCell ref="I28:J28"/>
    <mergeCell ref="C46:F46"/>
    <mergeCell ref="K46:L46"/>
    <mergeCell ref="I46:J46"/>
    <mergeCell ref="C37:F37"/>
    <mergeCell ref="K37:L37"/>
    <mergeCell ref="C38:F38"/>
    <mergeCell ref="K38:L38"/>
    <mergeCell ref="C39:F39"/>
    <mergeCell ref="K39:L39"/>
    <mergeCell ref="C40:F40"/>
    <mergeCell ref="K40:L40"/>
    <mergeCell ref="C41:F41"/>
    <mergeCell ref="K41:L41"/>
    <mergeCell ref="I37:J37"/>
    <mergeCell ref="I38:J38"/>
    <mergeCell ref="I39:J39"/>
    <mergeCell ref="I41:J41"/>
    <mergeCell ref="C42:F42"/>
    <mergeCell ref="I42:J42"/>
    <mergeCell ref="K42:L42"/>
    <mergeCell ref="C45:F45"/>
    <mergeCell ref="I45:J45"/>
    <mergeCell ref="K45:L45"/>
    <mergeCell ref="C50:F50"/>
    <mergeCell ref="K50:L50"/>
    <mergeCell ref="C51:F51"/>
    <mergeCell ref="K51:L51"/>
    <mergeCell ref="C52:F52"/>
    <mergeCell ref="K52:L52"/>
    <mergeCell ref="C47:F47"/>
    <mergeCell ref="K47:L47"/>
    <mergeCell ref="C48:F48"/>
    <mergeCell ref="K48:L48"/>
    <mergeCell ref="C49:F49"/>
    <mergeCell ref="K49:L49"/>
    <mergeCell ref="I47:J47"/>
    <mergeCell ref="I48:J48"/>
    <mergeCell ref="I49:J49"/>
    <mergeCell ref="I50:J50"/>
    <mergeCell ref="I51:J51"/>
    <mergeCell ref="I52:J52"/>
    <mergeCell ref="P14:R14"/>
    <mergeCell ref="J15:M15"/>
    <mergeCell ref="C43:F43"/>
    <mergeCell ref="I43:J43"/>
    <mergeCell ref="K43:L43"/>
    <mergeCell ref="C44:F44"/>
    <mergeCell ref="I44:J44"/>
    <mergeCell ref="K44:L44"/>
    <mergeCell ref="I29:J29"/>
    <mergeCell ref="I30:J30"/>
    <mergeCell ref="I31:J31"/>
    <mergeCell ref="I32:J32"/>
    <mergeCell ref="I33:J33"/>
    <mergeCell ref="I34:J34"/>
    <mergeCell ref="C34:F34"/>
    <mergeCell ref="K34:L34"/>
    <mergeCell ref="C35:F35"/>
    <mergeCell ref="K35:L35"/>
    <mergeCell ref="C36:F36"/>
    <mergeCell ref="K36:L36"/>
    <mergeCell ref="I35:J35"/>
    <mergeCell ref="C31:F31"/>
    <mergeCell ref="K31:L31"/>
    <mergeCell ref="I40:J40"/>
    <mergeCell ref="K54:L54"/>
    <mergeCell ref="K55:L55"/>
    <mergeCell ref="K56:L56"/>
    <mergeCell ref="A1:G2"/>
    <mergeCell ref="P10:S10"/>
    <mergeCell ref="J13:K13"/>
    <mergeCell ref="L13:M13"/>
    <mergeCell ref="P11:R11"/>
    <mergeCell ref="P12:R12"/>
    <mergeCell ref="I7:L7"/>
    <mergeCell ref="P7:S7"/>
    <mergeCell ref="P8:S9"/>
    <mergeCell ref="I8:L9"/>
    <mergeCell ref="I6:J6"/>
    <mergeCell ref="K6:L6"/>
    <mergeCell ref="Q13:R13"/>
    <mergeCell ref="I22:J22"/>
    <mergeCell ref="P4:S4"/>
    <mergeCell ref="P5:S5"/>
    <mergeCell ref="I5:L5"/>
    <mergeCell ref="I3:L4"/>
    <mergeCell ref="M3:M6"/>
    <mergeCell ref="H1:H2"/>
    <mergeCell ref="I1:M2"/>
  </mergeCells>
  <phoneticPr fontId="2"/>
  <dataValidations count="4">
    <dataValidation type="list" allowBlank="1" showInputMessage="1" showErrorMessage="1" sqref="P6" xr:uid="{62F8BDD6-A729-40A7-BE8A-5B03BD2F9AE8}">
      <formula1>"個人,法人"</formula1>
    </dataValidation>
    <dataValidation type="list" allowBlank="1" showInputMessage="1" showErrorMessage="1" sqref="Q6" xr:uid="{046467C8-5F23-4D6A-8A67-3E068868B3C9}">
      <formula1>"免税,課税"</formula1>
    </dataValidation>
    <dataValidation type="list" allowBlank="1" showInputMessage="1" showErrorMessage="1" sqref="P13" xr:uid="{9F759D22-4A12-4E3E-A86F-3E75764DE43B}">
      <formula1>"普通,当座"</formula1>
    </dataValidation>
    <dataValidation type="list" allowBlank="1" showInputMessage="1" showErrorMessage="1" sqref="R6" xr:uid="{7C80C1F7-02D2-4B37-98AE-FD69E36FA333}">
      <formula1>"＊,経過措置"</formula1>
    </dataValidation>
  </dataValidations>
  <printOptions horizontalCentered="1" verticalCentered="1"/>
  <pageMargins left="0.23622047244094491" right="0.23622047244094491"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27D1E-A45C-46AC-ABA4-DA86F83100D7}">
  <sheetPr>
    <pageSetUpPr fitToPage="1"/>
  </sheetPr>
  <dimension ref="A1:U145"/>
  <sheetViews>
    <sheetView zoomScale="69" zoomScaleNormal="69" zoomScaleSheetLayoutView="77" workbookViewId="0">
      <pane xSplit="3" ySplit="11" topLeftCell="D12" activePane="bottomRight" state="frozen"/>
      <selection pane="topRight" activeCell="K4" sqref="K4:M4"/>
      <selection pane="bottomLeft" activeCell="K4" sqref="K4:M4"/>
      <selection pane="bottomRight" activeCell="P2" sqref="P2:Q2"/>
    </sheetView>
  </sheetViews>
  <sheetFormatPr defaultColWidth="9" defaultRowHeight="30" customHeight="1"/>
  <cols>
    <col min="1" max="1" width="7.90625" style="137" customWidth="1"/>
    <col min="2" max="2" width="15.453125" style="137" customWidth="1"/>
    <col min="3" max="3" width="36.90625" style="137" customWidth="1"/>
    <col min="4" max="4" width="15.7265625" style="137" customWidth="1"/>
    <col min="5" max="9" width="16.36328125" style="137" customWidth="1"/>
    <col min="10" max="10" width="10.6328125" style="137" customWidth="1"/>
    <col min="11" max="11" width="12.08984375" style="137" customWidth="1"/>
    <col min="12" max="12" width="8.6328125" style="137" customWidth="1"/>
    <col min="13" max="19" width="6.7265625" style="137" customWidth="1"/>
    <col min="20" max="20" width="9" style="137" customWidth="1"/>
    <col min="21" max="21" width="13.26953125" style="137" bestFit="1" customWidth="1"/>
    <col min="22" max="16384" width="9" style="137"/>
  </cols>
  <sheetData>
    <row r="1" spans="1:21" s="127" customFormat="1" ht="30" customHeight="1">
      <c r="A1" s="201" t="s">
        <v>0</v>
      </c>
      <c r="B1" s="201"/>
      <c r="C1" s="201"/>
      <c r="E1" s="128"/>
      <c r="F1" s="129"/>
      <c r="G1" s="129"/>
      <c r="H1" s="130"/>
      <c r="I1" s="131"/>
      <c r="K1" s="131"/>
      <c r="L1" s="132"/>
      <c r="M1" s="131"/>
      <c r="O1" s="131"/>
      <c r="Q1" s="131"/>
      <c r="R1" s="132"/>
      <c r="S1" s="132"/>
      <c r="U1" s="133"/>
    </row>
    <row r="2" spans="1:21" s="127" customFormat="1" ht="30" customHeight="1">
      <c r="A2" s="198" t="s">
        <v>1</v>
      </c>
      <c r="B2" s="198"/>
      <c r="C2" s="176">
        <f>SUMIF($D$12:$D$121,$A$2,$K$12:$K$121)</f>
        <v>0</v>
      </c>
      <c r="E2" s="202" t="str">
        <f>請求書!P4&amp;請求書!P5</f>
        <v/>
      </c>
      <c r="F2" s="202"/>
      <c r="G2" s="202"/>
      <c r="H2" s="202"/>
      <c r="I2" s="202"/>
      <c r="J2" s="202"/>
      <c r="K2" s="202"/>
      <c r="M2" s="203" t="str">
        <f>請求書!A1</f>
        <v>2024年</v>
      </c>
      <c r="N2" s="203"/>
      <c r="O2" s="203"/>
      <c r="P2" s="203">
        <f>請求書!H1</f>
        <v>5</v>
      </c>
      <c r="Q2" s="203"/>
      <c r="R2" s="134"/>
      <c r="S2" s="131" t="s">
        <v>2</v>
      </c>
    </row>
    <row r="3" spans="1:21" s="127" customFormat="1" ht="30" customHeight="1">
      <c r="A3" s="194" t="s">
        <v>116</v>
      </c>
      <c r="B3" s="194"/>
      <c r="C3" s="176">
        <f>SUMIF($D$12:$D$121,$A$3,$K$12:$K$121)</f>
        <v>0</v>
      </c>
      <c r="E3" s="135"/>
      <c r="F3" s="135"/>
      <c r="G3" s="135"/>
      <c r="H3" s="135"/>
      <c r="I3" s="204" t="str">
        <f>請求書!P7&amp;"　"&amp;請求書!P8</f>
        <v>　</v>
      </c>
      <c r="J3" s="204"/>
      <c r="K3" s="204"/>
      <c r="L3" s="204"/>
      <c r="M3" s="204"/>
      <c r="N3" s="204"/>
      <c r="O3" s="204"/>
      <c r="P3" s="204"/>
      <c r="Q3" s="204"/>
      <c r="R3" s="204"/>
      <c r="S3" s="204"/>
    </row>
    <row r="4" spans="1:21" s="127" customFormat="1" ht="30" customHeight="1">
      <c r="A4" s="194" t="s">
        <v>107</v>
      </c>
      <c r="B4" s="194"/>
      <c r="C4" s="186">
        <f>SUMIF($D$12:$D$121,$A$4,$K$12:$K$121)</f>
        <v>0</v>
      </c>
      <c r="D4" s="195" t="s">
        <v>3</v>
      </c>
      <c r="E4" s="196">
        <f>SUM($C$2:$C$8)</f>
        <v>0</v>
      </c>
      <c r="F4" s="196"/>
      <c r="G4" s="196"/>
      <c r="H4" s="136"/>
      <c r="I4" s="137" t="s">
        <v>73</v>
      </c>
      <c r="J4" s="197" t="str">
        <f>請求書!P11&amp;"　"&amp;請求書!P12&amp;"　"&amp;請求書!P13&amp;"　"&amp;請求書!Q13&amp;"　"&amp;請求書!P14</f>
        <v>　　普通　　</v>
      </c>
      <c r="K4" s="197"/>
      <c r="L4" s="197"/>
      <c r="M4" s="197"/>
      <c r="N4" s="197"/>
      <c r="O4" s="197"/>
      <c r="P4" s="197"/>
      <c r="Q4" s="197"/>
      <c r="R4" s="197"/>
      <c r="S4" s="197"/>
    </row>
    <row r="5" spans="1:21" s="127" customFormat="1" ht="30" customHeight="1">
      <c r="A5" s="198" t="s">
        <v>109</v>
      </c>
      <c r="B5" s="198"/>
      <c r="C5" s="186">
        <f>SUMIF($D$12:$D$121,$A$5,$K$12:$K$121)</f>
        <v>0</v>
      </c>
      <c r="D5" s="195"/>
      <c r="E5" s="196"/>
      <c r="F5" s="196"/>
      <c r="G5" s="196"/>
      <c r="H5" s="138"/>
      <c r="I5" s="139" t="s">
        <v>26</v>
      </c>
      <c r="J5" s="134"/>
      <c r="K5" s="134"/>
      <c r="L5" s="140"/>
      <c r="M5" s="140"/>
      <c r="N5" s="134"/>
      <c r="O5" s="199" t="s">
        <v>4</v>
      </c>
      <c r="P5" s="199"/>
      <c r="Q5" s="200" t="str">
        <f>請求書!P18&amp;"年"&amp;請求書!Q18&amp;"月"&amp;請求書!R18&amp;"日"</f>
        <v>2024年5月31日</v>
      </c>
      <c r="R5" s="200"/>
      <c r="S5" s="200"/>
    </row>
    <row r="6" spans="1:21" s="127" customFormat="1" ht="30" customHeight="1">
      <c r="A6" s="198" t="s">
        <v>111</v>
      </c>
      <c r="B6" s="198"/>
      <c r="C6" s="186">
        <f>SUMIF($D$12:$D$121,$A$6,$K$12:$K$121)</f>
        <v>0</v>
      </c>
      <c r="D6" s="184"/>
      <c r="E6" s="182"/>
      <c r="F6" s="182"/>
      <c r="G6" s="182"/>
      <c r="H6" s="138"/>
      <c r="I6" s="139"/>
      <c r="J6" s="134"/>
      <c r="K6" s="134"/>
      <c r="L6" s="140"/>
      <c r="M6" s="140"/>
      <c r="N6" s="134"/>
      <c r="O6" s="181"/>
      <c r="P6" s="181"/>
      <c r="Q6" s="183"/>
      <c r="R6" s="183"/>
      <c r="S6" s="183"/>
    </row>
    <row r="7" spans="1:21" s="127" customFormat="1" ht="30" customHeight="1">
      <c r="A7" s="215" t="s">
        <v>149</v>
      </c>
      <c r="B7" s="216"/>
      <c r="C7" s="191">
        <f>SUMIF($D$12:$D$121,$A$7,$K$12:$K$121)</f>
        <v>0</v>
      </c>
      <c r="D7" s="184"/>
      <c r="E7" s="182"/>
      <c r="F7" s="182"/>
      <c r="G7" s="182"/>
      <c r="H7" s="138"/>
      <c r="I7" s="139"/>
      <c r="J7" s="134"/>
      <c r="K7" s="134"/>
      <c r="L7" s="140"/>
      <c r="M7" s="140"/>
      <c r="N7" s="134"/>
      <c r="O7" s="181"/>
      <c r="P7" s="181"/>
      <c r="Q7" s="183"/>
      <c r="R7" s="183"/>
      <c r="S7" s="183"/>
    </row>
    <row r="8" spans="1:21" s="127" customFormat="1" ht="30" customHeight="1">
      <c r="A8" s="198" t="s">
        <v>105</v>
      </c>
      <c r="B8" s="198"/>
      <c r="C8" s="186">
        <f>SUMIF($D$12:$D$121,$A$8,$K$12:$K$121)</f>
        <v>0</v>
      </c>
      <c r="D8" s="184"/>
      <c r="E8" s="182"/>
      <c r="F8" s="182"/>
      <c r="G8" s="182"/>
      <c r="H8" s="138"/>
      <c r="I8" s="139"/>
      <c r="J8" s="134"/>
      <c r="K8" s="134"/>
      <c r="L8" s="140"/>
      <c r="M8" s="140"/>
      <c r="N8" s="134"/>
      <c r="O8" s="181"/>
      <c r="P8" s="181"/>
      <c r="Q8" s="183"/>
      <c r="R8" s="183"/>
      <c r="S8" s="183"/>
    </row>
    <row r="9" spans="1:21" ht="20.149999999999999" customHeight="1">
      <c r="B9" s="141"/>
      <c r="C9" s="142"/>
      <c r="D9" s="143"/>
      <c r="I9" s="139"/>
      <c r="R9" s="143"/>
    </row>
    <row r="10" spans="1:21" s="147" customFormat="1" ht="20.149999999999999" customHeight="1">
      <c r="A10" s="211" t="s">
        <v>5</v>
      </c>
      <c r="B10" s="212" t="s">
        <v>6</v>
      </c>
      <c r="C10" s="211" t="s">
        <v>7</v>
      </c>
      <c r="D10" s="213" t="s">
        <v>8</v>
      </c>
      <c r="E10" s="144" t="s">
        <v>9</v>
      </c>
      <c r="F10" s="145"/>
      <c r="G10" s="145"/>
      <c r="H10" s="145"/>
      <c r="I10" s="145"/>
      <c r="J10" s="146"/>
      <c r="K10" s="220" t="s">
        <v>10</v>
      </c>
      <c r="L10" s="220" t="s">
        <v>11</v>
      </c>
      <c r="M10" s="223" t="s">
        <v>12</v>
      </c>
      <c r="N10" s="224"/>
      <c r="O10" s="224"/>
      <c r="P10" s="224"/>
      <c r="Q10" s="224"/>
      <c r="R10" s="224"/>
      <c r="S10" s="225"/>
    </row>
    <row r="11" spans="1:21" s="147" customFormat="1" ht="20.149999999999999" customHeight="1">
      <c r="A11" s="211"/>
      <c r="B11" s="212"/>
      <c r="C11" s="211"/>
      <c r="D11" s="214"/>
      <c r="E11" s="148" t="s">
        <v>13</v>
      </c>
      <c r="F11" s="205" t="s">
        <v>14</v>
      </c>
      <c r="G11" s="206"/>
      <c r="H11" s="207"/>
      <c r="I11" s="148" t="s">
        <v>15</v>
      </c>
      <c r="J11" s="149" t="s">
        <v>16</v>
      </c>
      <c r="K11" s="221"/>
      <c r="L11" s="222"/>
      <c r="M11" s="226"/>
      <c r="N11" s="227"/>
      <c r="O11" s="227"/>
      <c r="P11" s="227"/>
      <c r="Q11" s="227"/>
      <c r="R11" s="227"/>
      <c r="S11" s="228"/>
    </row>
    <row r="12" spans="1:21" ht="30" customHeight="1">
      <c r="A12" s="187">
        <v>1</v>
      </c>
      <c r="B12" s="192"/>
      <c r="C12" s="188"/>
      <c r="D12" s="189"/>
      <c r="E12" s="193"/>
      <c r="F12" s="193"/>
      <c r="G12" s="193"/>
      <c r="H12" s="193"/>
      <c r="I12" s="193"/>
      <c r="J12" s="193"/>
      <c r="K12" s="190"/>
      <c r="L12" s="193"/>
      <c r="M12" s="208"/>
      <c r="N12" s="209"/>
      <c r="O12" s="209"/>
      <c r="P12" s="209"/>
      <c r="Q12" s="209"/>
      <c r="R12" s="209"/>
      <c r="S12" s="210"/>
    </row>
    <row r="13" spans="1:21" ht="30" customHeight="1">
      <c r="A13" s="187">
        <v>2</v>
      </c>
      <c r="B13" s="192"/>
      <c r="C13" s="188"/>
      <c r="D13" s="189"/>
      <c r="E13" s="193"/>
      <c r="F13" s="193"/>
      <c r="G13" s="193"/>
      <c r="H13" s="193"/>
      <c r="I13" s="193"/>
      <c r="J13" s="193"/>
      <c r="K13" s="190"/>
      <c r="L13" s="193"/>
      <c r="M13" s="208"/>
      <c r="N13" s="209"/>
      <c r="O13" s="209"/>
      <c r="P13" s="209"/>
      <c r="Q13" s="209"/>
      <c r="R13" s="209"/>
      <c r="S13" s="210"/>
    </row>
    <row r="14" spans="1:21" ht="30" customHeight="1">
      <c r="A14" s="187">
        <v>3</v>
      </c>
      <c r="B14" s="192"/>
      <c r="C14" s="188"/>
      <c r="D14" s="189"/>
      <c r="E14" s="193"/>
      <c r="F14" s="193"/>
      <c r="G14" s="193"/>
      <c r="H14" s="193"/>
      <c r="I14" s="193"/>
      <c r="J14" s="193"/>
      <c r="K14" s="190"/>
      <c r="L14" s="193"/>
      <c r="M14" s="208"/>
      <c r="N14" s="209"/>
      <c r="O14" s="209"/>
      <c r="P14" s="209"/>
      <c r="Q14" s="209"/>
      <c r="R14" s="209"/>
      <c r="S14" s="210"/>
    </row>
    <row r="15" spans="1:21" ht="30" customHeight="1">
      <c r="A15" s="187">
        <v>4</v>
      </c>
      <c r="B15" s="192"/>
      <c r="C15" s="188"/>
      <c r="D15" s="189"/>
      <c r="E15" s="193"/>
      <c r="F15" s="193"/>
      <c r="G15" s="193"/>
      <c r="H15" s="193"/>
      <c r="I15" s="193"/>
      <c r="J15" s="193"/>
      <c r="K15" s="190"/>
      <c r="L15" s="193"/>
      <c r="M15" s="208"/>
      <c r="N15" s="209"/>
      <c r="O15" s="209"/>
      <c r="P15" s="209"/>
      <c r="Q15" s="209"/>
      <c r="R15" s="209"/>
      <c r="S15" s="210"/>
    </row>
    <row r="16" spans="1:21" ht="30" customHeight="1">
      <c r="A16" s="187">
        <v>5</v>
      </c>
      <c r="B16" s="192"/>
      <c r="C16" s="188"/>
      <c r="D16" s="189"/>
      <c r="E16" s="193"/>
      <c r="F16" s="193"/>
      <c r="G16" s="193"/>
      <c r="H16" s="193"/>
      <c r="I16" s="193"/>
      <c r="J16" s="193"/>
      <c r="K16" s="190"/>
      <c r="L16" s="193"/>
      <c r="M16" s="208"/>
      <c r="N16" s="209"/>
      <c r="O16" s="209"/>
      <c r="P16" s="209"/>
      <c r="Q16" s="209"/>
      <c r="R16" s="209"/>
      <c r="S16" s="210"/>
    </row>
    <row r="17" spans="1:19" ht="30" customHeight="1">
      <c r="A17" s="187">
        <v>6</v>
      </c>
      <c r="B17" s="192"/>
      <c r="C17" s="188"/>
      <c r="D17" s="189"/>
      <c r="E17" s="193"/>
      <c r="F17" s="193"/>
      <c r="G17" s="193"/>
      <c r="H17" s="193"/>
      <c r="I17" s="193"/>
      <c r="J17" s="193"/>
      <c r="K17" s="190"/>
      <c r="L17" s="193"/>
      <c r="M17" s="208"/>
      <c r="N17" s="209"/>
      <c r="O17" s="209"/>
      <c r="P17" s="209"/>
      <c r="Q17" s="209"/>
      <c r="R17" s="209"/>
      <c r="S17" s="210"/>
    </row>
    <row r="18" spans="1:19" ht="30" customHeight="1">
      <c r="A18" s="187">
        <v>7</v>
      </c>
      <c r="B18" s="192"/>
      <c r="C18" s="188"/>
      <c r="D18" s="189"/>
      <c r="E18" s="193"/>
      <c r="F18" s="193"/>
      <c r="G18" s="193"/>
      <c r="H18" s="193"/>
      <c r="I18" s="193"/>
      <c r="J18" s="193"/>
      <c r="K18" s="190"/>
      <c r="L18" s="193"/>
      <c r="M18" s="208"/>
      <c r="N18" s="209"/>
      <c r="O18" s="209"/>
      <c r="P18" s="209"/>
      <c r="Q18" s="209"/>
      <c r="R18" s="209"/>
      <c r="S18" s="210"/>
    </row>
    <row r="19" spans="1:19" ht="30" customHeight="1">
      <c r="A19" s="187">
        <v>8</v>
      </c>
      <c r="B19" s="192"/>
      <c r="C19" s="188"/>
      <c r="D19" s="189"/>
      <c r="E19" s="193"/>
      <c r="F19" s="193"/>
      <c r="G19" s="193"/>
      <c r="H19" s="193"/>
      <c r="I19" s="193"/>
      <c r="J19" s="193"/>
      <c r="K19" s="190"/>
      <c r="L19" s="193"/>
      <c r="M19" s="208"/>
      <c r="N19" s="209"/>
      <c r="O19" s="209"/>
      <c r="P19" s="209"/>
      <c r="Q19" s="209"/>
      <c r="R19" s="209"/>
      <c r="S19" s="210"/>
    </row>
    <row r="20" spans="1:19" ht="30" customHeight="1">
      <c r="A20" s="187">
        <v>9</v>
      </c>
      <c r="B20" s="192"/>
      <c r="C20" s="188"/>
      <c r="D20" s="189"/>
      <c r="E20" s="193"/>
      <c r="F20" s="193"/>
      <c r="G20" s="193"/>
      <c r="H20" s="193"/>
      <c r="I20" s="193"/>
      <c r="J20" s="193"/>
      <c r="K20" s="190"/>
      <c r="L20" s="193"/>
      <c r="M20" s="208"/>
      <c r="N20" s="209"/>
      <c r="O20" s="209"/>
      <c r="P20" s="209"/>
      <c r="Q20" s="209"/>
      <c r="R20" s="209"/>
      <c r="S20" s="210"/>
    </row>
    <row r="21" spans="1:19" ht="30" customHeight="1">
      <c r="A21" s="187">
        <v>10</v>
      </c>
      <c r="B21" s="192"/>
      <c r="C21" s="188"/>
      <c r="D21" s="189"/>
      <c r="E21" s="193"/>
      <c r="F21" s="193"/>
      <c r="G21" s="193"/>
      <c r="H21" s="193"/>
      <c r="I21" s="193"/>
      <c r="J21" s="193"/>
      <c r="K21" s="190"/>
      <c r="L21" s="193"/>
      <c r="M21" s="208"/>
      <c r="N21" s="209"/>
      <c r="O21" s="209"/>
      <c r="P21" s="209"/>
      <c r="Q21" s="209"/>
      <c r="R21" s="209"/>
      <c r="S21" s="210"/>
    </row>
    <row r="22" spans="1:19" ht="30" customHeight="1">
      <c r="A22" s="187">
        <v>11</v>
      </c>
      <c r="B22" s="192"/>
      <c r="C22" s="188"/>
      <c r="D22" s="189"/>
      <c r="E22" s="193"/>
      <c r="F22" s="193"/>
      <c r="G22" s="193"/>
      <c r="H22" s="193"/>
      <c r="I22" s="193"/>
      <c r="J22" s="193"/>
      <c r="K22" s="190"/>
      <c r="L22" s="193"/>
      <c r="M22" s="208"/>
      <c r="N22" s="209"/>
      <c r="O22" s="209"/>
      <c r="P22" s="209"/>
      <c r="Q22" s="209"/>
      <c r="R22" s="209"/>
      <c r="S22" s="210"/>
    </row>
    <row r="23" spans="1:19" ht="30" customHeight="1">
      <c r="A23" s="187">
        <v>12</v>
      </c>
      <c r="B23" s="192"/>
      <c r="C23" s="188"/>
      <c r="D23" s="189"/>
      <c r="E23" s="193"/>
      <c r="F23" s="193"/>
      <c r="G23" s="193"/>
      <c r="H23" s="193"/>
      <c r="I23" s="193"/>
      <c r="J23" s="193"/>
      <c r="K23" s="190"/>
      <c r="L23" s="193"/>
      <c r="M23" s="208"/>
      <c r="N23" s="209"/>
      <c r="O23" s="209"/>
      <c r="P23" s="209"/>
      <c r="Q23" s="209"/>
      <c r="R23" s="209"/>
      <c r="S23" s="210"/>
    </row>
    <row r="24" spans="1:19" ht="30" customHeight="1">
      <c r="A24" s="187">
        <v>13</v>
      </c>
      <c r="B24" s="192"/>
      <c r="C24" s="188"/>
      <c r="D24" s="189"/>
      <c r="E24" s="193"/>
      <c r="F24" s="193"/>
      <c r="G24" s="193"/>
      <c r="H24" s="193"/>
      <c r="I24" s="193"/>
      <c r="J24" s="193"/>
      <c r="K24" s="190"/>
      <c r="L24" s="193"/>
      <c r="M24" s="208"/>
      <c r="N24" s="209"/>
      <c r="O24" s="209"/>
      <c r="P24" s="209"/>
      <c r="Q24" s="209"/>
      <c r="R24" s="209"/>
      <c r="S24" s="210"/>
    </row>
    <row r="25" spans="1:19" ht="30" customHeight="1">
      <c r="A25" s="187">
        <v>14</v>
      </c>
      <c r="B25" s="192"/>
      <c r="C25" s="188"/>
      <c r="D25" s="189"/>
      <c r="E25" s="193"/>
      <c r="F25" s="193"/>
      <c r="G25" s="193"/>
      <c r="H25" s="193"/>
      <c r="I25" s="193"/>
      <c r="J25" s="193"/>
      <c r="K25" s="190"/>
      <c r="L25" s="193"/>
      <c r="M25" s="208"/>
      <c r="N25" s="209"/>
      <c r="O25" s="209"/>
      <c r="P25" s="209"/>
      <c r="Q25" s="209"/>
      <c r="R25" s="209"/>
      <c r="S25" s="210"/>
    </row>
    <row r="26" spans="1:19" ht="30" customHeight="1">
      <c r="A26" s="187">
        <v>15</v>
      </c>
      <c r="B26" s="192"/>
      <c r="C26" s="188"/>
      <c r="D26" s="189"/>
      <c r="E26" s="193"/>
      <c r="F26" s="193"/>
      <c r="G26" s="193"/>
      <c r="H26" s="193"/>
      <c r="I26" s="193"/>
      <c r="J26" s="193"/>
      <c r="K26" s="190"/>
      <c r="L26" s="193"/>
      <c r="M26" s="208"/>
      <c r="N26" s="209"/>
      <c r="O26" s="209"/>
      <c r="P26" s="209"/>
      <c r="Q26" s="209"/>
      <c r="R26" s="209"/>
      <c r="S26" s="210"/>
    </row>
    <row r="27" spans="1:19" ht="30" customHeight="1">
      <c r="A27" s="187">
        <v>16</v>
      </c>
      <c r="B27" s="192"/>
      <c r="C27" s="188"/>
      <c r="D27" s="189"/>
      <c r="E27" s="193"/>
      <c r="F27" s="193"/>
      <c r="G27" s="193"/>
      <c r="H27" s="193"/>
      <c r="I27" s="193"/>
      <c r="J27" s="193"/>
      <c r="K27" s="190"/>
      <c r="L27" s="193"/>
      <c r="M27" s="208"/>
      <c r="N27" s="209"/>
      <c r="O27" s="209"/>
      <c r="P27" s="209"/>
      <c r="Q27" s="209"/>
      <c r="R27" s="209"/>
      <c r="S27" s="210"/>
    </row>
    <row r="28" spans="1:19" ht="30" customHeight="1">
      <c r="A28" s="187">
        <v>17</v>
      </c>
      <c r="B28" s="192"/>
      <c r="C28" s="188"/>
      <c r="D28" s="189"/>
      <c r="E28" s="193"/>
      <c r="F28" s="193"/>
      <c r="G28" s="193"/>
      <c r="H28" s="193"/>
      <c r="I28" s="193"/>
      <c r="J28" s="193"/>
      <c r="K28" s="190"/>
      <c r="L28" s="193"/>
      <c r="M28" s="208"/>
      <c r="N28" s="209"/>
      <c r="O28" s="209"/>
      <c r="P28" s="209"/>
      <c r="Q28" s="209"/>
      <c r="R28" s="209"/>
      <c r="S28" s="210"/>
    </row>
    <row r="29" spans="1:19" ht="30" customHeight="1">
      <c r="A29" s="187">
        <v>18</v>
      </c>
      <c r="B29" s="192"/>
      <c r="C29" s="188"/>
      <c r="D29" s="189"/>
      <c r="E29" s="193"/>
      <c r="F29" s="193"/>
      <c r="G29" s="193"/>
      <c r="H29" s="193"/>
      <c r="I29" s="193"/>
      <c r="J29" s="193"/>
      <c r="K29" s="190"/>
      <c r="L29" s="193"/>
      <c r="M29" s="208"/>
      <c r="N29" s="209"/>
      <c r="O29" s="209"/>
      <c r="P29" s="209"/>
      <c r="Q29" s="209"/>
      <c r="R29" s="209"/>
      <c r="S29" s="210"/>
    </row>
    <row r="30" spans="1:19" ht="30" customHeight="1">
      <c r="A30" s="187">
        <v>19</v>
      </c>
      <c r="B30" s="192"/>
      <c r="C30" s="188"/>
      <c r="D30" s="189"/>
      <c r="E30" s="193"/>
      <c r="F30" s="193"/>
      <c r="G30" s="193"/>
      <c r="H30" s="193"/>
      <c r="I30" s="193"/>
      <c r="J30" s="193"/>
      <c r="K30" s="190"/>
      <c r="L30" s="193"/>
      <c r="M30" s="208"/>
      <c r="N30" s="209"/>
      <c r="O30" s="209"/>
      <c r="P30" s="209"/>
      <c r="Q30" s="209"/>
      <c r="R30" s="209"/>
      <c r="S30" s="210"/>
    </row>
    <row r="31" spans="1:19" ht="30" customHeight="1">
      <c r="A31" s="187">
        <v>20</v>
      </c>
      <c r="B31" s="192"/>
      <c r="C31" s="188"/>
      <c r="D31" s="189"/>
      <c r="E31" s="193"/>
      <c r="F31" s="193"/>
      <c r="G31" s="193"/>
      <c r="H31" s="193"/>
      <c r="I31" s="193"/>
      <c r="J31" s="193"/>
      <c r="K31" s="190"/>
      <c r="L31" s="193"/>
      <c r="M31" s="208"/>
      <c r="N31" s="209"/>
      <c r="O31" s="209"/>
      <c r="P31" s="209"/>
      <c r="Q31" s="209"/>
      <c r="R31" s="209"/>
      <c r="S31" s="210"/>
    </row>
    <row r="32" spans="1:19" ht="30" customHeight="1">
      <c r="A32" s="187">
        <v>21</v>
      </c>
      <c r="B32" s="192"/>
      <c r="C32" s="188"/>
      <c r="D32" s="189"/>
      <c r="E32" s="193"/>
      <c r="F32" s="193"/>
      <c r="G32" s="193"/>
      <c r="H32" s="193"/>
      <c r="I32" s="193"/>
      <c r="J32" s="193"/>
      <c r="K32" s="190"/>
      <c r="L32" s="193"/>
      <c r="M32" s="208"/>
      <c r="N32" s="209"/>
      <c r="O32" s="209"/>
      <c r="P32" s="209"/>
      <c r="Q32" s="209"/>
      <c r="R32" s="209"/>
      <c r="S32" s="210"/>
    </row>
    <row r="33" spans="1:19" ht="30" customHeight="1">
      <c r="A33" s="187">
        <v>22</v>
      </c>
      <c r="B33" s="192"/>
      <c r="C33" s="188"/>
      <c r="D33" s="189"/>
      <c r="E33" s="193"/>
      <c r="F33" s="193"/>
      <c r="G33" s="193"/>
      <c r="H33" s="193"/>
      <c r="I33" s="193"/>
      <c r="J33" s="193"/>
      <c r="K33" s="190"/>
      <c r="L33" s="193"/>
      <c r="M33" s="208"/>
      <c r="N33" s="209"/>
      <c r="O33" s="209"/>
      <c r="P33" s="209"/>
      <c r="Q33" s="209"/>
      <c r="R33" s="209"/>
      <c r="S33" s="210"/>
    </row>
    <row r="34" spans="1:19" ht="30" customHeight="1">
      <c r="A34" s="187">
        <v>23</v>
      </c>
      <c r="B34" s="192"/>
      <c r="C34" s="188"/>
      <c r="D34" s="189"/>
      <c r="E34" s="193"/>
      <c r="F34" s="193"/>
      <c r="G34" s="193"/>
      <c r="H34" s="193"/>
      <c r="I34" s="193"/>
      <c r="J34" s="193"/>
      <c r="K34" s="190"/>
      <c r="L34" s="193"/>
      <c r="M34" s="208"/>
      <c r="N34" s="209"/>
      <c r="O34" s="209"/>
      <c r="P34" s="209"/>
      <c r="Q34" s="209"/>
      <c r="R34" s="209"/>
      <c r="S34" s="210"/>
    </row>
    <row r="35" spans="1:19" ht="30" customHeight="1">
      <c r="A35" s="187">
        <v>24</v>
      </c>
      <c r="B35" s="192"/>
      <c r="C35" s="188"/>
      <c r="D35" s="189"/>
      <c r="E35" s="193"/>
      <c r="F35" s="193"/>
      <c r="G35" s="193"/>
      <c r="H35" s="193"/>
      <c r="I35" s="193"/>
      <c r="J35" s="193"/>
      <c r="K35" s="190"/>
      <c r="L35" s="193"/>
      <c r="M35" s="208"/>
      <c r="N35" s="209"/>
      <c r="O35" s="209"/>
      <c r="P35" s="209"/>
      <c r="Q35" s="209"/>
      <c r="R35" s="209"/>
      <c r="S35" s="210"/>
    </row>
    <row r="36" spans="1:19" ht="30" customHeight="1">
      <c r="A36" s="187">
        <v>25</v>
      </c>
      <c r="B36" s="192"/>
      <c r="C36" s="188"/>
      <c r="D36" s="189"/>
      <c r="E36" s="193"/>
      <c r="F36" s="193"/>
      <c r="G36" s="193"/>
      <c r="H36" s="193"/>
      <c r="I36" s="193"/>
      <c r="J36" s="193"/>
      <c r="K36" s="190"/>
      <c r="L36" s="193"/>
      <c r="M36" s="208"/>
      <c r="N36" s="209"/>
      <c r="O36" s="209"/>
      <c r="P36" s="209"/>
      <c r="Q36" s="209"/>
      <c r="R36" s="209"/>
      <c r="S36" s="210"/>
    </row>
    <row r="37" spans="1:19" ht="30" customHeight="1">
      <c r="A37" s="187">
        <v>26</v>
      </c>
      <c r="B37" s="192"/>
      <c r="C37" s="188"/>
      <c r="D37" s="189"/>
      <c r="E37" s="193"/>
      <c r="F37" s="193"/>
      <c r="G37" s="193"/>
      <c r="H37" s="193"/>
      <c r="I37" s="193"/>
      <c r="J37" s="193"/>
      <c r="K37" s="190"/>
      <c r="L37" s="193"/>
      <c r="M37" s="208"/>
      <c r="N37" s="209"/>
      <c r="O37" s="209"/>
      <c r="P37" s="209"/>
      <c r="Q37" s="209"/>
      <c r="R37" s="209"/>
      <c r="S37" s="210"/>
    </row>
    <row r="38" spans="1:19" ht="30" customHeight="1">
      <c r="A38" s="187">
        <v>27</v>
      </c>
      <c r="B38" s="192"/>
      <c r="C38" s="188"/>
      <c r="D38" s="189"/>
      <c r="E38" s="193"/>
      <c r="F38" s="193"/>
      <c r="G38" s="193"/>
      <c r="H38" s="193"/>
      <c r="I38" s="193"/>
      <c r="J38" s="193"/>
      <c r="K38" s="190"/>
      <c r="L38" s="193"/>
      <c r="M38" s="208"/>
      <c r="N38" s="209"/>
      <c r="O38" s="209"/>
      <c r="P38" s="209"/>
      <c r="Q38" s="209"/>
      <c r="R38" s="209"/>
      <c r="S38" s="210"/>
    </row>
    <row r="39" spans="1:19" ht="30" customHeight="1">
      <c r="A39" s="187">
        <v>28</v>
      </c>
      <c r="B39" s="192"/>
      <c r="C39" s="188"/>
      <c r="D39" s="189"/>
      <c r="E39" s="193"/>
      <c r="F39" s="193"/>
      <c r="G39" s="193"/>
      <c r="H39" s="193"/>
      <c r="I39" s="193"/>
      <c r="J39" s="193"/>
      <c r="K39" s="190"/>
      <c r="L39" s="193"/>
      <c r="M39" s="208"/>
      <c r="N39" s="209"/>
      <c r="O39" s="209"/>
      <c r="P39" s="209"/>
      <c r="Q39" s="209"/>
      <c r="R39" s="209"/>
      <c r="S39" s="210"/>
    </row>
    <row r="40" spans="1:19" ht="30" customHeight="1">
      <c r="A40" s="187">
        <v>29</v>
      </c>
      <c r="B40" s="192"/>
      <c r="C40" s="188"/>
      <c r="D40" s="189"/>
      <c r="E40" s="193"/>
      <c r="F40" s="193"/>
      <c r="G40" s="193"/>
      <c r="H40" s="193"/>
      <c r="I40" s="193"/>
      <c r="J40" s="193"/>
      <c r="K40" s="190"/>
      <c r="L40" s="193"/>
      <c r="M40" s="208"/>
      <c r="N40" s="209"/>
      <c r="O40" s="209"/>
      <c r="P40" s="209"/>
      <c r="Q40" s="209"/>
      <c r="R40" s="209"/>
      <c r="S40" s="210"/>
    </row>
    <row r="41" spans="1:19" ht="30" customHeight="1">
      <c r="A41" s="187">
        <v>30</v>
      </c>
      <c r="B41" s="192"/>
      <c r="C41" s="188"/>
      <c r="D41" s="189"/>
      <c r="E41" s="193"/>
      <c r="F41" s="193"/>
      <c r="G41" s="193"/>
      <c r="H41" s="193"/>
      <c r="I41" s="193"/>
      <c r="J41" s="193"/>
      <c r="K41" s="190"/>
      <c r="L41" s="193"/>
      <c r="M41" s="208"/>
      <c r="N41" s="209"/>
      <c r="O41" s="209"/>
      <c r="P41" s="209"/>
      <c r="Q41" s="209"/>
      <c r="R41" s="209"/>
      <c r="S41" s="210"/>
    </row>
    <row r="42" spans="1:19" ht="30" customHeight="1">
      <c r="A42" s="187">
        <v>31</v>
      </c>
      <c r="B42" s="192"/>
      <c r="C42" s="188"/>
      <c r="D42" s="189"/>
      <c r="E42" s="193"/>
      <c r="F42" s="193"/>
      <c r="G42" s="193"/>
      <c r="H42" s="193"/>
      <c r="I42" s="193"/>
      <c r="J42" s="193"/>
      <c r="K42" s="190"/>
      <c r="L42" s="193"/>
      <c r="M42" s="208"/>
      <c r="N42" s="209"/>
      <c r="O42" s="209"/>
      <c r="P42" s="209"/>
      <c r="Q42" s="209"/>
      <c r="R42" s="209"/>
      <c r="S42" s="210"/>
    </row>
    <row r="43" spans="1:19" ht="30" customHeight="1">
      <c r="A43" s="187">
        <v>32</v>
      </c>
      <c r="B43" s="192"/>
      <c r="C43" s="188"/>
      <c r="D43" s="189"/>
      <c r="E43" s="193"/>
      <c r="F43" s="193"/>
      <c r="G43" s="193"/>
      <c r="H43" s="193"/>
      <c r="I43" s="193"/>
      <c r="J43" s="193"/>
      <c r="K43" s="190"/>
      <c r="L43" s="193"/>
      <c r="M43" s="208"/>
      <c r="N43" s="209"/>
      <c r="O43" s="209"/>
      <c r="P43" s="209"/>
      <c r="Q43" s="209"/>
      <c r="R43" s="209"/>
      <c r="S43" s="210"/>
    </row>
    <row r="44" spans="1:19" ht="30" customHeight="1">
      <c r="A44" s="187">
        <v>33</v>
      </c>
      <c r="B44" s="192"/>
      <c r="C44" s="188"/>
      <c r="D44" s="189"/>
      <c r="E44" s="193"/>
      <c r="F44" s="193"/>
      <c r="G44" s="193"/>
      <c r="H44" s="193"/>
      <c r="I44" s="193"/>
      <c r="J44" s="193"/>
      <c r="K44" s="190"/>
      <c r="L44" s="193"/>
      <c r="M44" s="208"/>
      <c r="N44" s="209"/>
      <c r="O44" s="209"/>
      <c r="P44" s="209"/>
      <c r="Q44" s="209"/>
      <c r="R44" s="209"/>
      <c r="S44" s="210"/>
    </row>
    <row r="45" spans="1:19" ht="30" customHeight="1">
      <c r="A45" s="187">
        <v>34</v>
      </c>
      <c r="B45" s="192"/>
      <c r="C45" s="188"/>
      <c r="D45" s="189"/>
      <c r="E45" s="193"/>
      <c r="F45" s="193"/>
      <c r="G45" s="193"/>
      <c r="H45" s="193"/>
      <c r="I45" s="193"/>
      <c r="J45" s="193"/>
      <c r="K45" s="190"/>
      <c r="L45" s="193"/>
      <c r="M45" s="208"/>
      <c r="N45" s="209"/>
      <c r="O45" s="209"/>
      <c r="P45" s="209"/>
      <c r="Q45" s="209"/>
      <c r="R45" s="209"/>
      <c r="S45" s="210"/>
    </row>
    <row r="46" spans="1:19" ht="30" customHeight="1">
      <c r="A46" s="187">
        <v>35</v>
      </c>
      <c r="B46" s="192"/>
      <c r="C46" s="188"/>
      <c r="D46" s="189"/>
      <c r="E46" s="193"/>
      <c r="F46" s="193"/>
      <c r="G46" s="193"/>
      <c r="H46" s="193"/>
      <c r="I46" s="193"/>
      <c r="J46" s="193"/>
      <c r="K46" s="190"/>
      <c r="L46" s="193"/>
      <c r="M46" s="208"/>
      <c r="N46" s="209"/>
      <c r="O46" s="209"/>
      <c r="P46" s="209"/>
      <c r="Q46" s="209"/>
      <c r="R46" s="209"/>
      <c r="S46" s="210"/>
    </row>
    <row r="47" spans="1:19" ht="30" customHeight="1">
      <c r="A47" s="187">
        <v>36</v>
      </c>
      <c r="B47" s="192"/>
      <c r="C47" s="188"/>
      <c r="D47" s="189"/>
      <c r="E47" s="193"/>
      <c r="F47" s="193"/>
      <c r="G47" s="193"/>
      <c r="H47" s="193"/>
      <c r="I47" s="193"/>
      <c r="J47" s="193"/>
      <c r="K47" s="190"/>
      <c r="L47" s="193"/>
      <c r="M47" s="208"/>
      <c r="N47" s="209"/>
      <c r="O47" s="209"/>
      <c r="P47" s="209"/>
      <c r="Q47" s="209"/>
      <c r="R47" s="209"/>
      <c r="S47" s="210"/>
    </row>
    <row r="48" spans="1:19" ht="30" customHeight="1">
      <c r="A48" s="187">
        <v>37</v>
      </c>
      <c r="B48" s="192"/>
      <c r="C48" s="188"/>
      <c r="D48" s="189"/>
      <c r="E48" s="193"/>
      <c r="F48" s="193"/>
      <c r="G48" s="193"/>
      <c r="H48" s="193"/>
      <c r="I48" s="193"/>
      <c r="J48" s="193"/>
      <c r="K48" s="190"/>
      <c r="L48" s="193"/>
      <c r="M48" s="208"/>
      <c r="N48" s="209"/>
      <c r="O48" s="209"/>
      <c r="P48" s="209"/>
      <c r="Q48" s="209"/>
      <c r="R48" s="209"/>
      <c r="S48" s="210"/>
    </row>
    <row r="49" spans="1:19" ht="30" customHeight="1">
      <c r="A49" s="187">
        <v>38</v>
      </c>
      <c r="B49" s="192"/>
      <c r="C49" s="188"/>
      <c r="D49" s="189"/>
      <c r="E49" s="193"/>
      <c r="F49" s="193"/>
      <c r="G49" s="193"/>
      <c r="H49" s="193"/>
      <c r="I49" s="193"/>
      <c r="J49" s="193"/>
      <c r="K49" s="190"/>
      <c r="L49" s="193"/>
      <c r="M49" s="208"/>
      <c r="N49" s="209"/>
      <c r="O49" s="209"/>
      <c r="P49" s="209"/>
      <c r="Q49" s="209"/>
      <c r="R49" s="209"/>
      <c r="S49" s="210"/>
    </row>
    <row r="50" spans="1:19" ht="30" customHeight="1">
      <c r="A50" s="187">
        <v>39</v>
      </c>
      <c r="B50" s="192"/>
      <c r="C50" s="188"/>
      <c r="D50" s="189"/>
      <c r="E50" s="193"/>
      <c r="F50" s="193"/>
      <c r="G50" s="193"/>
      <c r="H50" s="193"/>
      <c r="I50" s="193"/>
      <c r="J50" s="193"/>
      <c r="K50" s="190"/>
      <c r="L50" s="193"/>
      <c r="M50" s="208"/>
      <c r="N50" s="209"/>
      <c r="O50" s="209"/>
      <c r="P50" s="209"/>
      <c r="Q50" s="209"/>
      <c r="R50" s="209"/>
      <c r="S50" s="210"/>
    </row>
    <row r="51" spans="1:19" ht="30" customHeight="1">
      <c r="A51" s="187">
        <v>40</v>
      </c>
      <c r="B51" s="192"/>
      <c r="C51" s="188"/>
      <c r="D51" s="189"/>
      <c r="E51" s="193"/>
      <c r="F51" s="193"/>
      <c r="G51" s="193"/>
      <c r="H51" s="193"/>
      <c r="I51" s="193"/>
      <c r="J51" s="193"/>
      <c r="K51" s="190"/>
      <c r="L51" s="193"/>
      <c r="M51" s="208"/>
      <c r="N51" s="209"/>
      <c r="O51" s="209"/>
      <c r="P51" s="209"/>
      <c r="Q51" s="209"/>
      <c r="R51" s="209"/>
      <c r="S51" s="210"/>
    </row>
    <row r="52" spans="1:19" ht="30" customHeight="1">
      <c r="A52" s="187">
        <v>41</v>
      </c>
      <c r="B52" s="192"/>
      <c r="C52" s="188"/>
      <c r="D52" s="189"/>
      <c r="E52" s="193"/>
      <c r="F52" s="193"/>
      <c r="G52" s="193"/>
      <c r="H52" s="193"/>
      <c r="I52" s="193"/>
      <c r="J52" s="193"/>
      <c r="K52" s="190"/>
      <c r="L52" s="193"/>
      <c r="M52" s="208"/>
      <c r="N52" s="209"/>
      <c r="O52" s="209"/>
      <c r="P52" s="209"/>
      <c r="Q52" s="209"/>
      <c r="R52" s="209"/>
      <c r="S52" s="210"/>
    </row>
    <row r="53" spans="1:19" ht="30" customHeight="1">
      <c r="A53" s="187">
        <v>42</v>
      </c>
      <c r="B53" s="192"/>
      <c r="C53" s="188"/>
      <c r="D53" s="189"/>
      <c r="E53" s="193"/>
      <c r="F53" s="193"/>
      <c r="G53" s="193"/>
      <c r="H53" s="193"/>
      <c r="I53" s="193"/>
      <c r="J53" s="193"/>
      <c r="K53" s="190"/>
      <c r="L53" s="193"/>
      <c r="M53" s="208"/>
      <c r="N53" s="209"/>
      <c r="O53" s="209"/>
      <c r="P53" s="209"/>
      <c r="Q53" s="209"/>
      <c r="R53" s="209"/>
      <c r="S53" s="210"/>
    </row>
    <row r="54" spans="1:19" ht="30" customHeight="1">
      <c r="A54" s="187">
        <v>43</v>
      </c>
      <c r="B54" s="192"/>
      <c r="C54" s="188"/>
      <c r="D54" s="189"/>
      <c r="E54" s="193"/>
      <c r="F54" s="193"/>
      <c r="G54" s="193"/>
      <c r="H54" s="193"/>
      <c r="I54" s="193"/>
      <c r="J54" s="193"/>
      <c r="K54" s="190"/>
      <c r="L54" s="193"/>
      <c r="M54" s="208"/>
      <c r="N54" s="209"/>
      <c r="O54" s="209"/>
      <c r="P54" s="209"/>
      <c r="Q54" s="209"/>
      <c r="R54" s="209"/>
      <c r="S54" s="210"/>
    </row>
    <row r="55" spans="1:19" ht="30" customHeight="1">
      <c r="A55" s="187">
        <v>44</v>
      </c>
      <c r="B55" s="192"/>
      <c r="C55" s="188"/>
      <c r="D55" s="189"/>
      <c r="E55" s="193"/>
      <c r="F55" s="193"/>
      <c r="G55" s="193"/>
      <c r="H55" s="193"/>
      <c r="I55" s="193"/>
      <c r="J55" s="193"/>
      <c r="K55" s="190"/>
      <c r="L55" s="193"/>
      <c r="M55" s="208"/>
      <c r="N55" s="209"/>
      <c r="O55" s="209"/>
      <c r="P55" s="209"/>
      <c r="Q55" s="209"/>
      <c r="R55" s="209"/>
      <c r="S55" s="210"/>
    </row>
    <row r="56" spans="1:19" ht="30" customHeight="1">
      <c r="A56" s="187">
        <v>45</v>
      </c>
      <c r="B56" s="192"/>
      <c r="C56" s="188"/>
      <c r="D56" s="189"/>
      <c r="E56" s="193"/>
      <c r="F56" s="193"/>
      <c r="G56" s="193"/>
      <c r="H56" s="193"/>
      <c r="I56" s="193"/>
      <c r="J56" s="193"/>
      <c r="K56" s="190"/>
      <c r="L56" s="193"/>
      <c r="M56" s="208"/>
      <c r="N56" s="209"/>
      <c r="O56" s="209"/>
      <c r="P56" s="209"/>
      <c r="Q56" s="209"/>
      <c r="R56" s="209"/>
      <c r="S56" s="210"/>
    </row>
    <row r="57" spans="1:19" ht="30" customHeight="1">
      <c r="A57" s="187">
        <v>46</v>
      </c>
      <c r="B57" s="192"/>
      <c r="C57" s="188"/>
      <c r="D57" s="189"/>
      <c r="E57" s="193"/>
      <c r="F57" s="193"/>
      <c r="G57" s="193"/>
      <c r="H57" s="193"/>
      <c r="I57" s="193"/>
      <c r="J57" s="193"/>
      <c r="K57" s="190"/>
      <c r="L57" s="193"/>
      <c r="M57" s="208"/>
      <c r="N57" s="209"/>
      <c r="O57" s="209"/>
      <c r="P57" s="209"/>
      <c r="Q57" s="209"/>
      <c r="R57" s="209"/>
      <c r="S57" s="210"/>
    </row>
    <row r="58" spans="1:19" ht="30" customHeight="1">
      <c r="A58" s="187">
        <v>47</v>
      </c>
      <c r="B58" s="192"/>
      <c r="C58" s="188"/>
      <c r="D58" s="189"/>
      <c r="E58" s="193"/>
      <c r="F58" s="193"/>
      <c r="G58" s="193"/>
      <c r="H58" s="193"/>
      <c r="I58" s="193"/>
      <c r="J58" s="193"/>
      <c r="K58" s="190"/>
      <c r="L58" s="193"/>
      <c r="M58" s="208"/>
      <c r="N58" s="209"/>
      <c r="O58" s="209"/>
      <c r="P58" s="209"/>
      <c r="Q58" s="209"/>
      <c r="R58" s="209"/>
      <c r="S58" s="210"/>
    </row>
    <row r="59" spans="1:19" ht="30" customHeight="1">
      <c r="A59" s="187">
        <v>48</v>
      </c>
      <c r="B59" s="192"/>
      <c r="C59" s="188"/>
      <c r="D59" s="189"/>
      <c r="E59" s="193"/>
      <c r="F59" s="193"/>
      <c r="G59" s="193"/>
      <c r="H59" s="193"/>
      <c r="I59" s="193"/>
      <c r="J59" s="193"/>
      <c r="K59" s="190"/>
      <c r="L59" s="193"/>
      <c r="M59" s="208"/>
      <c r="N59" s="209"/>
      <c r="O59" s="209"/>
      <c r="P59" s="209"/>
      <c r="Q59" s="209"/>
      <c r="R59" s="209"/>
      <c r="S59" s="210"/>
    </row>
    <row r="60" spans="1:19" ht="30" customHeight="1">
      <c r="A60" s="187">
        <v>49</v>
      </c>
      <c r="B60" s="192"/>
      <c r="C60" s="188"/>
      <c r="D60" s="189"/>
      <c r="E60" s="193"/>
      <c r="F60" s="193"/>
      <c r="G60" s="193"/>
      <c r="H60" s="193"/>
      <c r="I60" s="193"/>
      <c r="J60" s="193"/>
      <c r="K60" s="190"/>
      <c r="L60" s="193"/>
      <c r="M60" s="208"/>
      <c r="N60" s="209"/>
      <c r="O60" s="209"/>
      <c r="P60" s="209"/>
      <c r="Q60" s="209"/>
      <c r="R60" s="209"/>
      <c r="S60" s="210"/>
    </row>
    <row r="61" spans="1:19" ht="30" customHeight="1">
      <c r="A61" s="187">
        <v>50</v>
      </c>
      <c r="B61" s="192"/>
      <c r="C61" s="188"/>
      <c r="D61" s="189"/>
      <c r="E61" s="193"/>
      <c r="F61" s="193"/>
      <c r="G61" s="193"/>
      <c r="H61" s="193"/>
      <c r="I61" s="193"/>
      <c r="J61" s="190"/>
      <c r="K61" s="190"/>
      <c r="L61" s="193"/>
      <c r="M61" s="208"/>
      <c r="N61" s="209"/>
      <c r="O61" s="209"/>
      <c r="P61" s="209"/>
      <c r="Q61" s="209"/>
      <c r="R61" s="209"/>
      <c r="S61" s="210"/>
    </row>
    <row r="62" spans="1:19" ht="30" customHeight="1">
      <c r="A62" s="187">
        <v>51</v>
      </c>
      <c r="B62" s="192"/>
      <c r="C62" s="188"/>
      <c r="D62" s="189"/>
      <c r="E62" s="193"/>
      <c r="F62" s="193"/>
      <c r="G62" s="193"/>
      <c r="H62" s="193"/>
      <c r="I62" s="193"/>
      <c r="J62" s="193"/>
      <c r="K62" s="190"/>
      <c r="L62" s="193"/>
      <c r="M62" s="208"/>
      <c r="N62" s="209"/>
      <c r="O62" s="209"/>
      <c r="P62" s="209"/>
      <c r="Q62" s="209"/>
      <c r="R62" s="209"/>
      <c r="S62" s="210"/>
    </row>
    <row r="63" spans="1:19" ht="30" customHeight="1">
      <c r="A63" s="187">
        <v>52</v>
      </c>
      <c r="B63" s="192"/>
      <c r="C63" s="188"/>
      <c r="D63" s="189"/>
      <c r="E63" s="193"/>
      <c r="F63" s="193"/>
      <c r="G63" s="193"/>
      <c r="H63" s="193"/>
      <c r="I63" s="193"/>
      <c r="J63" s="193"/>
      <c r="K63" s="190"/>
      <c r="L63" s="193"/>
      <c r="M63" s="208"/>
      <c r="N63" s="209"/>
      <c r="O63" s="209"/>
      <c r="P63" s="209"/>
      <c r="Q63" s="209"/>
      <c r="R63" s="209"/>
      <c r="S63" s="210"/>
    </row>
    <row r="64" spans="1:19" ht="30" customHeight="1">
      <c r="A64" s="187">
        <v>53</v>
      </c>
      <c r="B64" s="192"/>
      <c r="C64" s="188"/>
      <c r="D64" s="189"/>
      <c r="E64" s="193"/>
      <c r="F64" s="193"/>
      <c r="G64" s="193"/>
      <c r="H64" s="193"/>
      <c r="I64" s="193"/>
      <c r="J64" s="193"/>
      <c r="K64" s="190"/>
      <c r="L64" s="193"/>
      <c r="M64" s="208"/>
      <c r="N64" s="209"/>
      <c r="O64" s="209"/>
      <c r="P64" s="209"/>
      <c r="Q64" s="209"/>
      <c r="R64" s="209"/>
      <c r="S64" s="210"/>
    </row>
    <row r="65" spans="1:19" ht="30" customHeight="1">
      <c r="A65" s="187">
        <v>54</v>
      </c>
      <c r="B65" s="192"/>
      <c r="C65" s="188"/>
      <c r="D65" s="189"/>
      <c r="E65" s="193"/>
      <c r="F65" s="193"/>
      <c r="G65" s="193"/>
      <c r="H65" s="193"/>
      <c r="I65" s="193"/>
      <c r="J65" s="193"/>
      <c r="K65" s="190"/>
      <c r="L65" s="193"/>
      <c r="M65" s="208"/>
      <c r="N65" s="209"/>
      <c r="O65" s="209"/>
      <c r="P65" s="209"/>
      <c r="Q65" s="209"/>
      <c r="R65" s="209"/>
      <c r="S65" s="210"/>
    </row>
    <row r="66" spans="1:19" ht="30" customHeight="1">
      <c r="A66" s="187">
        <v>55</v>
      </c>
      <c r="B66" s="192"/>
      <c r="C66" s="188"/>
      <c r="D66" s="189"/>
      <c r="E66" s="193"/>
      <c r="F66" s="193"/>
      <c r="G66" s="193"/>
      <c r="H66" s="193"/>
      <c r="I66" s="193"/>
      <c r="J66" s="193"/>
      <c r="K66" s="190"/>
      <c r="L66" s="193"/>
      <c r="M66" s="208"/>
      <c r="N66" s="209"/>
      <c r="O66" s="209"/>
      <c r="P66" s="209"/>
      <c r="Q66" s="209"/>
      <c r="R66" s="209"/>
      <c r="S66" s="210"/>
    </row>
    <row r="67" spans="1:19" ht="30" customHeight="1">
      <c r="A67" s="187">
        <v>56</v>
      </c>
      <c r="B67" s="192"/>
      <c r="C67" s="188"/>
      <c r="D67" s="189"/>
      <c r="E67" s="193"/>
      <c r="F67" s="193"/>
      <c r="G67" s="193"/>
      <c r="H67" s="193"/>
      <c r="I67" s="193"/>
      <c r="J67" s="193"/>
      <c r="K67" s="190"/>
      <c r="L67" s="193"/>
      <c r="M67" s="208"/>
      <c r="N67" s="209"/>
      <c r="O67" s="209"/>
      <c r="P67" s="209"/>
      <c r="Q67" s="209"/>
      <c r="R67" s="209"/>
      <c r="S67" s="210"/>
    </row>
    <row r="68" spans="1:19" ht="30" customHeight="1">
      <c r="A68" s="187">
        <v>57</v>
      </c>
      <c r="B68" s="192"/>
      <c r="C68" s="188"/>
      <c r="D68" s="189"/>
      <c r="E68" s="193"/>
      <c r="F68" s="193"/>
      <c r="G68" s="193"/>
      <c r="H68" s="193"/>
      <c r="I68" s="193"/>
      <c r="J68" s="193"/>
      <c r="K68" s="190"/>
      <c r="L68" s="193"/>
      <c r="M68" s="208"/>
      <c r="N68" s="209"/>
      <c r="O68" s="209"/>
      <c r="P68" s="209"/>
      <c r="Q68" s="209"/>
      <c r="R68" s="209"/>
      <c r="S68" s="210"/>
    </row>
    <row r="69" spans="1:19" ht="30" customHeight="1">
      <c r="A69" s="187">
        <v>58</v>
      </c>
      <c r="B69" s="192"/>
      <c r="C69" s="188"/>
      <c r="D69" s="189"/>
      <c r="E69" s="193"/>
      <c r="F69" s="193"/>
      <c r="G69" s="193"/>
      <c r="H69" s="193"/>
      <c r="I69" s="193"/>
      <c r="J69" s="193"/>
      <c r="K69" s="190"/>
      <c r="L69" s="193"/>
      <c r="M69" s="208"/>
      <c r="N69" s="209"/>
      <c r="O69" s="209"/>
      <c r="P69" s="209"/>
      <c r="Q69" s="209"/>
      <c r="R69" s="209"/>
      <c r="S69" s="210"/>
    </row>
    <row r="70" spans="1:19" ht="30" customHeight="1">
      <c r="A70" s="187">
        <v>59</v>
      </c>
      <c r="B70" s="192"/>
      <c r="C70" s="188"/>
      <c r="D70" s="189"/>
      <c r="E70" s="193"/>
      <c r="F70" s="193"/>
      <c r="G70" s="193"/>
      <c r="H70" s="193"/>
      <c r="I70" s="193"/>
      <c r="J70" s="193"/>
      <c r="K70" s="190"/>
      <c r="L70" s="193"/>
      <c r="M70" s="208"/>
      <c r="N70" s="209"/>
      <c r="O70" s="209"/>
      <c r="P70" s="209"/>
      <c r="Q70" s="209"/>
      <c r="R70" s="209"/>
      <c r="S70" s="210"/>
    </row>
    <row r="71" spans="1:19" ht="30" customHeight="1">
      <c r="A71" s="187">
        <v>60</v>
      </c>
      <c r="B71" s="192"/>
      <c r="C71" s="188"/>
      <c r="D71" s="189"/>
      <c r="E71" s="193"/>
      <c r="F71" s="193"/>
      <c r="G71" s="193"/>
      <c r="H71" s="193"/>
      <c r="I71" s="193"/>
      <c r="J71" s="193"/>
      <c r="K71" s="190"/>
      <c r="L71" s="193"/>
      <c r="M71" s="208"/>
      <c r="N71" s="209"/>
      <c r="O71" s="209"/>
      <c r="P71" s="209"/>
      <c r="Q71" s="209"/>
      <c r="R71" s="209"/>
      <c r="S71" s="210"/>
    </row>
    <row r="72" spans="1:19" ht="30" customHeight="1">
      <c r="A72" s="187">
        <v>61</v>
      </c>
      <c r="B72" s="192"/>
      <c r="C72" s="188"/>
      <c r="D72" s="189"/>
      <c r="E72" s="193"/>
      <c r="F72" s="193"/>
      <c r="G72" s="193"/>
      <c r="H72" s="193"/>
      <c r="I72" s="193"/>
      <c r="J72" s="193"/>
      <c r="K72" s="190"/>
      <c r="L72" s="193"/>
      <c r="M72" s="208"/>
      <c r="N72" s="209"/>
      <c r="O72" s="209"/>
      <c r="P72" s="209"/>
      <c r="Q72" s="209"/>
      <c r="R72" s="209"/>
      <c r="S72" s="210"/>
    </row>
    <row r="73" spans="1:19" ht="30" customHeight="1">
      <c r="A73" s="187">
        <v>62</v>
      </c>
      <c r="B73" s="192"/>
      <c r="C73" s="188"/>
      <c r="D73" s="189"/>
      <c r="E73" s="193"/>
      <c r="F73" s="193"/>
      <c r="G73" s="193"/>
      <c r="H73" s="193"/>
      <c r="I73" s="193"/>
      <c r="J73" s="193"/>
      <c r="K73" s="190"/>
      <c r="L73" s="193"/>
      <c r="M73" s="208"/>
      <c r="N73" s="209"/>
      <c r="O73" s="209"/>
      <c r="P73" s="209"/>
      <c r="Q73" s="209"/>
      <c r="R73" s="209"/>
      <c r="S73" s="210"/>
    </row>
    <row r="74" spans="1:19" ht="30" customHeight="1">
      <c r="A74" s="187">
        <v>63</v>
      </c>
      <c r="B74" s="192"/>
      <c r="C74" s="188"/>
      <c r="D74" s="189"/>
      <c r="E74" s="193"/>
      <c r="F74" s="193"/>
      <c r="G74" s="193"/>
      <c r="H74" s="193"/>
      <c r="I74" s="193"/>
      <c r="J74" s="193"/>
      <c r="K74" s="190"/>
      <c r="L74" s="193"/>
      <c r="M74" s="208"/>
      <c r="N74" s="209"/>
      <c r="O74" s="209"/>
      <c r="P74" s="209"/>
      <c r="Q74" s="209"/>
      <c r="R74" s="209"/>
      <c r="S74" s="210"/>
    </row>
    <row r="75" spans="1:19" ht="30" customHeight="1">
      <c r="A75" s="187">
        <v>64</v>
      </c>
      <c r="B75" s="192"/>
      <c r="C75" s="188"/>
      <c r="D75" s="189"/>
      <c r="E75" s="193"/>
      <c r="F75" s="193"/>
      <c r="G75" s="193"/>
      <c r="H75" s="193"/>
      <c r="I75" s="193"/>
      <c r="J75" s="193"/>
      <c r="K75" s="190"/>
      <c r="L75" s="193"/>
      <c r="M75" s="208"/>
      <c r="N75" s="209"/>
      <c r="O75" s="209"/>
      <c r="P75" s="209"/>
      <c r="Q75" s="209"/>
      <c r="R75" s="209"/>
      <c r="S75" s="210"/>
    </row>
    <row r="76" spans="1:19" ht="30" customHeight="1">
      <c r="A76" s="187">
        <v>65</v>
      </c>
      <c r="B76" s="192"/>
      <c r="C76" s="188"/>
      <c r="D76" s="189"/>
      <c r="E76" s="193"/>
      <c r="F76" s="193"/>
      <c r="G76" s="193"/>
      <c r="H76" s="193"/>
      <c r="I76" s="193"/>
      <c r="J76" s="193"/>
      <c r="K76" s="190"/>
      <c r="L76" s="193"/>
      <c r="M76" s="208"/>
      <c r="N76" s="209"/>
      <c r="O76" s="209"/>
      <c r="P76" s="209"/>
      <c r="Q76" s="209"/>
      <c r="R76" s="209"/>
      <c r="S76" s="210"/>
    </row>
    <row r="77" spans="1:19" ht="30" customHeight="1">
      <c r="A77" s="187">
        <v>66</v>
      </c>
      <c r="B77" s="192"/>
      <c r="C77" s="188"/>
      <c r="D77" s="189"/>
      <c r="E77" s="193"/>
      <c r="F77" s="193"/>
      <c r="G77" s="193"/>
      <c r="H77" s="193"/>
      <c r="I77" s="193"/>
      <c r="J77" s="193"/>
      <c r="K77" s="190"/>
      <c r="L77" s="193"/>
      <c r="M77" s="208"/>
      <c r="N77" s="209"/>
      <c r="O77" s="209"/>
      <c r="P77" s="209"/>
      <c r="Q77" s="209"/>
      <c r="R77" s="209"/>
      <c r="S77" s="210"/>
    </row>
    <row r="78" spans="1:19" ht="30" customHeight="1">
      <c r="A78" s="187">
        <v>67</v>
      </c>
      <c r="B78" s="192"/>
      <c r="C78" s="188"/>
      <c r="D78" s="189"/>
      <c r="E78" s="193"/>
      <c r="F78" s="193"/>
      <c r="G78" s="193"/>
      <c r="H78" s="193"/>
      <c r="I78" s="193"/>
      <c r="J78" s="193"/>
      <c r="K78" s="190"/>
      <c r="L78" s="193"/>
      <c r="M78" s="208"/>
      <c r="N78" s="209"/>
      <c r="O78" s="209"/>
      <c r="P78" s="209"/>
      <c r="Q78" s="209"/>
      <c r="R78" s="209"/>
      <c r="S78" s="210"/>
    </row>
    <row r="79" spans="1:19" ht="30" customHeight="1">
      <c r="A79" s="187">
        <v>68</v>
      </c>
      <c r="B79" s="192"/>
      <c r="C79" s="188"/>
      <c r="D79" s="189"/>
      <c r="E79" s="193"/>
      <c r="F79" s="193"/>
      <c r="G79" s="193"/>
      <c r="H79" s="193"/>
      <c r="I79" s="193"/>
      <c r="J79" s="193"/>
      <c r="K79" s="190"/>
      <c r="L79" s="193"/>
      <c r="M79" s="208"/>
      <c r="N79" s="209"/>
      <c r="O79" s="209"/>
      <c r="P79" s="209"/>
      <c r="Q79" s="209"/>
      <c r="R79" s="209"/>
      <c r="S79" s="210"/>
    </row>
    <row r="80" spans="1:19" ht="30" customHeight="1">
      <c r="A80" s="187">
        <v>69</v>
      </c>
      <c r="B80" s="192"/>
      <c r="C80" s="188"/>
      <c r="D80" s="189"/>
      <c r="E80" s="193"/>
      <c r="F80" s="193"/>
      <c r="G80" s="193"/>
      <c r="H80" s="193"/>
      <c r="I80" s="193"/>
      <c r="J80" s="193"/>
      <c r="K80" s="190"/>
      <c r="L80" s="193"/>
      <c r="M80" s="208"/>
      <c r="N80" s="209"/>
      <c r="O80" s="209"/>
      <c r="P80" s="209"/>
      <c r="Q80" s="209"/>
      <c r="R80" s="209"/>
      <c r="S80" s="210"/>
    </row>
    <row r="81" spans="1:19" ht="30" customHeight="1">
      <c r="A81" s="187">
        <v>70</v>
      </c>
      <c r="B81" s="192"/>
      <c r="C81" s="188"/>
      <c r="D81" s="189"/>
      <c r="E81" s="193"/>
      <c r="F81" s="193"/>
      <c r="G81" s="193"/>
      <c r="H81" s="193"/>
      <c r="I81" s="193"/>
      <c r="J81" s="193"/>
      <c r="K81" s="190"/>
      <c r="L81" s="193"/>
      <c r="M81" s="208"/>
      <c r="N81" s="209"/>
      <c r="O81" s="209"/>
      <c r="P81" s="209"/>
      <c r="Q81" s="209"/>
      <c r="R81" s="209"/>
      <c r="S81" s="210"/>
    </row>
    <row r="82" spans="1:19" ht="30" customHeight="1">
      <c r="A82" s="187">
        <v>71</v>
      </c>
      <c r="B82" s="192"/>
      <c r="C82" s="188"/>
      <c r="D82" s="189"/>
      <c r="E82" s="193"/>
      <c r="F82" s="193"/>
      <c r="G82" s="193"/>
      <c r="H82" s="193"/>
      <c r="I82" s="193"/>
      <c r="J82" s="193"/>
      <c r="K82" s="190"/>
      <c r="L82" s="193"/>
      <c r="M82" s="208"/>
      <c r="N82" s="209"/>
      <c r="O82" s="209"/>
      <c r="P82" s="209"/>
      <c r="Q82" s="209"/>
      <c r="R82" s="209"/>
      <c r="S82" s="210"/>
    </row>
    <row r="83" spans="1:19" ht="30" customHeight="1">
      <c r="A83" s="187">
        <v>72</v>
      </c>
      <c r="B83" s="192"/>
      <c r="C83" s="188"/>
      <c r="D83" s="189"/>
      <c r="E83" s="193"/>
      <c r="F83" s="193"/>
      <c r="G83" s="193"/>
      <c r="H83" s="193"/>
      <c r="I83" s="193"/>
      <c r="J83" s="193"/>
      <c r="K83" s="190"/>
      <c r="L83" s="193"/>
      <c r="M83" s="208"/>
      <c r="N83" s="209"/>
      <c r="O83" s="209"/>
      <c r="P83" s="209"/>
      <c r="Q83" s="209"/>
      <c r="R83" s="209"/>
      <c r="S83" s="210"/>
    </row>
    <row r="84" spans="1:19" ht="30" customHeight="1">
      <c r="A84" s="187">
        <v>73</v>
      </c>
      <c r="B84" s="192"/>
      <c r="C84" s="188"/>
      <c r="D84" s="189"/>
      <c r="E84" s="193"/>
      <c r="F84" s="193"/>
      <c r="G84" s="193"/>
      <c r="H84" s="193"/>
      <c r="I84" s="193"/>
      <c r="J84" s="193"/>
      <c r="K84" s="190"/>
      <c r="L84" s="193"/>
      <c r="M84" s="208"/>
      <c r="N84" s="209"/>
      <c r="O84" s="209"/>
      <c r="P84" s="209"/>
      <c r="Q84" s="209"/>
      <c r="R84" s="209"/>
      <c r="S84" s="210"/>
    </row>
    <row r="85" spans="1:19" ht="30" customHeight="1">
      <c r="A85" s="187">
        <v>74</v>
      </c>
      <c r="B85" s="192"/>
      <c r="C85" s="188"/>
      <c r="D85" s="189"/>
      <c r="E85" s="193"/>
      <c r="F85" s="193"/>
      <c r="G85" s="193"/>
      <c r="H85" s="193"/>
      <c r="I85" s="193"/>
      <c r="J85" s="193"/>
      <c r="K85" s="190"/>
      <c r="L85" s="193"/>
      <c r="M85" s="208"/>
      <c r="N85" s="209"/>
      <c r="O85" s="209"/>
      <c r="P85" s="209"/>
      <c r="Q85" s="209"/>
      <c r="R85" s="209"/>
      <c r="S85" s="210"/>
    </row>
    <row r="86" spans="1:19" ht="30" customHeight="1">
      <c r="A86" s="187">
        <v>75</v>
      </c>
      <c r="B86" s="192"/>
      <c r="C86" s="188"/>
      <c r="D86" s="189"/>
      <c r="E86" s="193"/>
      <c r="F86" s="193"/>
      <c r="G86" s="193"/>
      <c r="H86" s="193"/>
      <c r="I86" s="193"/>
      <c r="J86" s="193"/>
      <c r="K86" s="190"/>
      <c r="L86" s="193"/>
      <c r="M86" s="208"/>
      <c r="N86" s="209"/>
      <c r="O86" s="209"/>
      <c r="P86" s="209"/>
      <c r="Q86" s="209"/>
      <c r="R86" s="209"/>
      <c r="S86" s="210"/>
    </row>
    <row r="87" spans="1:19" ht="30" customHeight="1">
      <c r="A87" s="187">
        <v>76</v>
      </c>
      <c r="B87" s="192"/>
      <c r="C87" s="188"/>
      <c r="D87" s="189"/>
      <c r="E87" s="193"/>
      <c r="F87" s="193"/>
      <c r="G87" s="193"/>
      <c r="H87" s="193"/>
      <c r="I87" s="193"/>
      <c r="J87" s="190"/>
      <c r="K87" s="190"/>
      <c r="L87" s="193"/>
      <c r="M87" s="208"/>
      <c r="N87" s="209"/>
      <c r="O87" s="209"/>
      <c r="P87" s="209"/>
      <c r="Q87" s="209"/>
      <c r="R87" s="209"/>
      <c r="S87" s="210"/>
    </row>
    <row r="88" spans="1:19" ht="30" customHeight="1">
      <c r="A88" s="187">
        <v>77</v>
      </c>
      <c r="B88" s="192"/>
      <c r="C88" s="188"/>
      <c r="D88" s="189"/>
      <c r="E88" s="193"/>
      <c r="F88" s="193"/>
      <c r="G88" s="193"/>
      <c r="H88" s="193"/>
      <c r="I88" s="193"/>
      <c r="J88" s="193"/>
      <c r="K88" s="190"/>
      <c r="L88" s="193"/>
      <c r="M88" s="208"/>
      <c r="N88" s="209"/>
      <c r="O88" s="209"/>
      <c r="P88" s="209"/>
      <c r="Q88" s="209"/>
      <c r="R88" s="209"/>
      <c r="S88" s="210"/>
    </row>
    <row r="89" spans="1:19" ht="30" customHeight="1">
      <c r="A89" s="187">
        <v>78</v>
      </c>
      <c r="B89" s="192"/>
      <c r="C89" s="188"/>
      <c r="D89" s="189"/>
      <c r="E89" s="193"/>
      <c r="F89" s="193"/>
      <c r="G89" s="193"/>
      <c r="H89" s="193"/>
      <c r="I89" s="193"/>
      <c r="J89" s="193"/>
      <c r="K89" s="190"/>
      <c r="L89" s="193"/>
      <c r="M89" s="208"/>
      <c r="N89" s="209"/>
      <c r="O89" s="209"/>
      <c r="P89" s="209"/>
      <c r="Q89" s="209"/>
      <c r="R89" s="209"/>
      <c r="S89" s="210"/>
    </row>
    <row r="90" spans="1:19" ht="30" customHeight="1">
      <c r="A90" s="187">
        <v>79</v>
      </c>
      <c r="B90" s="192"/>
      <c r="C90" s="188"/>
      <c r="D90" s="189"/>
      <c r="E90" s="193"/>
      <c r="F90" s="193"/>
      <c r="G90" s="193"/>
      <c r="H90" s="193"/>
      <c r="I90" s="193"/>
      <c r="J90" s="193"/>
      <c r="K90" s="190"/>
      <c r="L90" s="193"/>
      <c r="M90" s="208"/>
      <c r="N90" s="209"/>
      <c r="O90" s="209"/>
      <c r="P90" s="209"/>
      <c r="Q90" s="209"/>
      <c r="R90" s="209"/>
      <c r="S90" s="210"/>
    </row>
    <row r="91" spans="1:19" ht="30" customHeight="1">
      <c r="A91" s="187">
        <v>80</v>
      </c>
      <c r="B91" s="192"/>
      <c r="C91" s="188"/>
      <c r="D91" s="189"/>
      <c r="E91" s="193"/>
      <c r="F91" s="193"/>
      <c r="G91" s="193"/>
      <c r="H91" s="193"/>
      <c r="I91" s="193"/>
      <c r="J91" s="193"/>
      <c r="K91" s="190"/>
      <c r="L91" s="193"/>
      <c r="M91" s="208"/>
      <c r="N91" s="209"/>
      <c r="O91" s="209"/>
      <c r="P91" s="209"/>
      <c r="Q91" s="209"/>
      <c r="R91" s="209"/>
      <c r="S91" s="210"/>
    </row>
    <row r="92" spans="1:19" ht="30" customHeight="1">
      <c r="A92" s="187">
        <v>81</v>
      </c>
      <c r="B92" s="192"/>
      <c r="C92" s="188"/>
      <c r="D92" s="189"/>
      <c r="E92" s="193"/>
      <c r="F92" s="193"/>
      <c r="G92" s="193"/>
      <c r="H92" s="193"/>
      <c r="I92" s="193"/>
      <c r="J92" s="193"/>
      <c r="K92" s="190"/>
      <c r="L92" s="193"/>
      <c r="M92" s="208"/>
      <c r="N92" s="209"/>
      <c r="O92" s="209"/>
      <c r="P92" s="209"/>
      <c r="Q92" s="209"/>
      <c r="R92" s="209"/>
      <c r="S92" s="210"/>
    </row>
    <row r="93" spans="1:19" ht="30" customHeight="1">
      <c r="A93" s="187">
        <v>82</v>
      </c>
      <c r="B93" s="192"/>
      <c r="C93" s="188"/>
      <c r="D93" s="189"/>
      <c r="E93" s="193"/>
      <c r="F93" s="193"/>
      <c r="G93" s="193"/>
      <c r="H93" s="193"/>
      <c r="I93" s="193"/>
      <c r="J93" s="193"/>
      <c r="K93" s="190"/>
      <c r="L93" s="193"/>
      <c r="M93" s="208"/>
      <c r="N93" s="209"/>
      <c r="O93" s="209"/>
      <c r="P93" s="209"/>
      <c r="Q93" s="209"/>
      <c r="R93" s="209"/>
      <c r="S93" s="210"/>
    </row>
    <row r="94" spans="1:19" ht="30" customHeight="1">
      <c r="A94" s="187">
        <v>83</v>
      </c>
      <c r="B94" s="192"/>
      <c r="C94" s="188"/>
      <c r="D94" s="189"/>
      <c r="E94" s="193"/>
      <c r="F94" s="193"/>
      <c r="G94" s="193"/>
      <c r="H94" s="193"/>
      <c r="I94" s="193"/>
      <c r="J94" s="193"/>
      <c r="K94" s="190"/>
      <c r="L94" s="193"/>
      <c r="M94" s="208"/>
      <c r="N94" s="209"/>
      <c r="O94" s="209"/>
      <c r="P94" s="209"/>
      <c r="Q94" s="209"/>
      <c r="R94" s="209"/>
      <c r="S94" s="210"/>
    </row>
    <row r="95" spans="1:19" ht="30" customHeight="1">
      <c r="A95" s="187">
        <v>84</v>
      </c>
      <c r="B95" s="192"/>
      <c r="C95" s="188"/>
      <c r="D95" s="189"/>
      <c r="E95" s="193"/>
      <c r="F95" s="193"/>
      <c r="G95" s="193"/>
      <c r="H95" s="193"/>
      <c r="I95" s="193"/>
      <c r="J95" s="193"/>
      <c r="K95" s="190"/>
      <c r="L95" s="193"/>
      <c r="M95" s="208"/>
      <c r="N95" s="209"/>
      <c r="O95" s="209"/>
      <c r="P95" s="209"/>
      <c r="Q95" s="209"/>
      <c r="R95" s="209"/>
      <c r="S95" s="210"/>
    </row>
    <row r="96" spans="1:19" ht="30" customHeight="1">
      <c r="A96" s="187">
        <v>85</v>
      </c>
      <c r="B96" s="192"/>
      <c r="C96" s="188"/>
      <c r="D96" s="189"/>
      <c r="E96" s="193"/>
      <c r="F96" s="193"/>
      <c r="G96" s="193"/>
      <c r="H96" s="193"/>
      <c r="I96" s="193"/>
      <c r="J96" s="193"/>
      <c r="K96" s="190"/>
      <c r="L96" s="193"/>
      <c r="M96" s="208"/>
      <c r="N96" s="209"/>
      <c r="O96" s="209"/>
      <c r="P96" s="209"/>
      <c r="Q96" s="209"/>
      <c r="R96" s="209"/>
      <c r="S96" s="210"/>
    </row>
    <row r="97" spans="1:19" ht="30" customHeight="1">
      <c r="A97" s="187">
        <v>86</v>
      </c>
      <c r="B97" s="192"/>
      <c r="C97" s="188"/>
      <c r="D97" s="189"/>
      <c r="E97" s="193"/>
      <c r="F97" s="193"/>
      <c r="G97" s="193"/>
      <c r="H97" s="193"/>
      <c r="I97" s="193"/>
      <c r="J97" s="193"/>
      <c r="K97" s="190"/>
      <c r="L97" s="193"/>
      <c r="M97" s="208"/>
      <c r="N97" s="209"/>
      <c r="O97" s="209"/>
      <c r="P97" s="209"/>
      <c r="Q97" s="209"/>
      <c r="R97" s="209"/>
      <c r="S97" s="210"/>
    </row>
    <row r="98" spans="1:19" ht="30" customHeight="1">
      <c r="A98" s="187">
        <v>87</v>
      </c>
      <c r="B98" s="192"/>
      <c r="C98" s="188"/>
      <c r="D98" s="189"/>
      <c r="E98" s="193"/>
      <c r="F98" s="193"/>
      <c r="G98" s="193"/>
      <c r="H98" s="193"/>
      <c r="I98" s="193"/>
      <c r="J98" s="193"/>
      <c r="K98" s="190"/>
      <c r="L98" s="193"/>
      <c r="M98" s="208"/>
      <c r="N98" s="209"/>
      <c r="O98" s="209"/>
      <c r="P98" s="209"/>
      <c r="Q98" s="209"/>
      <c r="R98" s="209"/>
      <c r="S98" s="210"/>
    </row>
    <row r="99" spans="1:19" ht="30" customHeight="1">
      <c r="A99" s="187">
        <v>88</v>
      </c>
      <c r="B99" s="192"/>
      <c r="C99" s="188"/>
      <c r="D99" s="189"/>
      <c r="E99" s="193"/>
      <c r="F99" s="193"/>
      <c r="G99" s="193"/>
      <c r="H99" s="193"/>
      <c r="I99" s="193"/>
      <c r="J99" s="193"/>
      <c r="K99" s="190"/>
      <c r="L99" s="193"/>
      <c r="M99" s="208"/>
      <c r="N99" s="209"/>
      <c r="O99" s="209"/>
      <c r="P99" s="209"/>
      <c r="Q99" s="209"/>
      <c r="R99" s="209"/>
      <c r="S99" s="210"/>
    </row>
    <row r="100" spans="1:19" ht="30" customHeight="1">
      <c r="A100" s="187">
        <v>89</v>
      </c>
      <c r="B100" s="192"/>
      <c r="C100" s="188"/>
      <c r="D100" s="189"/>
      <c r="E100" s="193"/>
      <c r="F100" s="193"/>
      <c r="G100" s="193"/>
      <c r="H100" s="193"/>
      <c r="I100" s="193"/>
      <c r="J100" s="193"/>
      <c r="K100" s="190"/>
      <c r="L100" s="193"/>
      <c r="M100" s="208"/>
      <c r="N100" s="209"/>
      <c r="O100" s="209"/>
      <c r="P100" s="209"/>
      <c r="Q100" s="209"/>
      <c r="R100" s="209"/>
      <c r="S100" s="210"/>
    </row>
    <row r="101" spans="1:19" ht="30" customHeight="1">
      <c r="A101" s="187">
        <v>90</v>
      </c>
      <c r="B101" s="192"/>
      <c r="C101" s="188"/>
      <c r="D101" s="189"/>
      <c r="E101" s="193"/>
      <c r="F101" s="193"/>
      <c r="G101" s="193"/>
      <c r="H101" s="193"/>
      <c r="I101" s="193"/>
      <c r="J101" s="190"/>
      <c r="K101" s="190"/>
      <c r="L101" s="193"/>
      <c r="M101" s="208"/>
      <c r="N101" s="209"/>
      <c r="O101" s="209"/>
      <c r="P101" s="209"/>
      <c r="Q101" s="209"/>
      <c r="R101" s="209"/>
      <c r="S101" s="210"/>
    </row>
    <row r="102" spans="1:19" ht="30" customHeight="1">
      <c r="A102" s="187">
        <v>91</v>
      </c>
      <c r="B102" s="192"/>
      <c r="C102" s="188"/>
      <c r="D102" s="189"/>
      <c r="E102" s="193"/>
      <c r="F102" s="193"/>
      <c r="G102" s="193"/>
      <c r="H102" s="193"/>
      <c r="I102" s="193"/>
      <c r="J102" s="193"/>
      <c r="K102" s="190"/>
      <c r="L102" s="193"/>
      <c r="M102" s="208"/>
      <c r="N102" s="209"/>
      <c r="O102" s="209"/>
      <c r="P102" s="209"/>
      <c r="Q102" s="209"/>
      <c r="R102" s="209"/>
      <c r="S102" s="210"/>
    </row>
    <row r="103" spans="1:19" ht="30" customHeight="1">
      <c r="A103" s="187">
        <v>92</v>
      </c>
      <c r="B103" s="192"/>
      <c r="C103" s="188"/>
      <c r="D103" s="189"/>
      <c r="E103" s="193"/>
      <c r="F103" s="193"/>
      <c r="G103" s="193"/>
      <c r="H103" s="193"/>
      <c r="I103" s="193"/>
      <c r="J103" s="193"/>
      <c r="K103" s="190"/>
      <c r="L103" s="193"/>
      <c r="M103" s="208"/>
      <c r="N103" s="209"/>
      <c r="O103" s="209"/>
      <c r="P103" s="209"/>
      <c r="Q103" s="209"/>
      <c r="R103" s="209"/>
      <c r="S103" s="210"/>
    </row>
    <row r="104" spans="1:19" ht="30" customHeight="1">
      <c r="A104" s="187">
        <v>93</v>
      </c>
      <c r="B104" s="192"/>
      <c r="C104" s="188"/>
      <c r="D104" s="189"/>
      <c r="E104" s="193"/>
      <c r="F104" s="193"/>
      <c r="G104" s="193"/>
      <c r="H104" s="193"/>
      <c r="I104" s="193"/>
      <c r="J104" s="193"/>
      <c r="K104" s="190"/>
      <c r="L104" s="193"/>
      <c r="M104" s="208"/>
      <c r="N104" s="209"/>
      <c r="O104" s="209"/>
      <c r="P104" s="209"/>
      <c r="Q104" s="209"/>
      <c r="R104" s="209"/>
      <c r="S104" s="210"/>
    </row>
    <row r="105" spans="1:19" ht="30" customHeight="1">
      <c r="A105" s="187">
        <v>94</v>
      </c>
      <c r="B105" s="192"/>
      <c r="C105" s="188"/>
      <c r="D105" s="189"/>
      <c r="E105" s="193"/>
      <c r="F105" s="193"/>
      <c r="G105" s="193"/>
      <c r="H105" s="193"/>
      <c r="I105" s="193"/>
      <c r="J105" s="193"/>
      <c r="K105" s="190"/>
      <c r="L105" s="193"/>
      <c r="M105" s="208"/>
      <c r="N105" s="209"/>
      <c r="O105" s="209"/>
      <c r="P105" s="209"/>
      <c r="Q105" s="209"/>
      <c r="R105" s="209"/>
      <c r="S105" s="210"/>
    </row>
    <row r="106" spans="1:19" ht="30" customHeight="1">
      <c r="A106" s="187">
        <v>95</v>
      </c>
      <c r="B106" s="192"/>
      <c r="C106" s="188"/>
      <c r="D106" s="189"/>
      <c r="E106" s="193"/>
      <c r="F106" s="193"/>
      <c r="G106" s="193"/>
      <c r="H106" s="193"/>
      <c r="I106" s="193"/>
      <c r="J106" s="193"/>
      <c r="K106" s="190"/>
      <c r="L106" s="193"/>
      <c r="M106" s="208"/>
      <c r="N106" s="209"/>
      <c r="O106" s="209"/>
      <c r="P106" s="209"/>
      <c r="Q106" s="209"/>
      <c r="R106" s="209"/>
      <c r="S106" s="210"/>
    </row>
    <row r="107" spans="1:19" ht="30" customHeight="1">
      <c r="A107" s="187">
        <v>96</v>
      </c>
      <c r="B107" s="192"/>
      <c r="C107" s="188"/>
      <c r="D107" s="189"/>
      <c r="E107" s="193"/>
      <c r="F107" s="193"/>
      <c r="G107" s="193"/>
      <c r="H107" s="193"/>
      <c r="I107" s="193"/>
      <c r="J107" s="193"/>
      <c r="K107" s="190"/>
      <c r="L107" s="193"/>
      <c r="M107" s="208"/>
      <c r="N107" s="209"/>
      <c r="O107" s="209"/>
      <c r="P107" s="209"/>
      <c r="Q107" s="209"/>
      <c r="R107" s="209"/>
      <c r="S107" s="210"/>
    </row>
    <row r="108" spans="1:19" ht="30" customHeight="1">
      <c r="A108" s="187">
        <v>97</v>
      </c>
      <c r="B108" s="192"/>
      <c r="C108" s="188"/>
      <c r="D108" s="189"/>
      <c r="E108" s="193"/>
      <c r="F108" s="193"/>
      <c r="G108" s="193"/>
      <c r="H108" s="193"/>
      <c r="I108" s="193"/>
      <c r="J108" s="193"/>
      <c r="K108" s="190"/>
      <c r="L108" s="193"/>
      <c r="M108" s="208"/>
      <c r="N108" s="209"/>
      <c r="O108" s="209"/>
      <c r="P108" s="209"/>
      <c r="Q108" s="209"/>
      <c r="R108" s="209"/>
      <c r="S108" s="210"/>
    </row>
    <row r="109" spans="1:19" ht="30" customHeight="1">
      <c r="A109" s="187">
        <v>98</v>
      </c>
      <c r="B109" s="192"/>
      <c r="C109" s="188"/>
      <c r="D109" s="189"/>
      <c r="E109" s="193"/>
      <c r="F109" s="193"/>
      <c r="G109" s="193"/>
      <c r="H109" s="193"/>
      <c r="I109" s="193"/>
      <c r="J109" s="193"/>
      <c r="K109" s="190"/>
      <c r="L109" s="193"/>
      <c r="M109" s="208"/>
      <c r="N109" s="209"/>
      <c r="O109" s="209"/>
      <c r="P109" s="209"/>
      <c r="Q109" s="209"/>
      <c r="R109" s="209"/>
      <c r="S109" s="210"/>
    </row>
    <row r="110" spans="1:19" ht="30" customHeight="1">
      <c r="A110" s="187">
        <v>99</v>
      </c>
      <c r="B110" s="192"/>
      <c r="C110" s="188"/>
      <c r="D110" s="189"/>
      <c r="E110" s="193"/>
      <c r="F110" s="193"/>
      <c r="G110" s="193"/>
      <c r="H110" s="193"/>
      <c r="I110" s="193"/>
      <c r="J110" s="193"/>
      <c r="K110" s="190"/>
      <c r="L110" s="193"/>
      <c r="M110" s="208"/>
      <c r="N110" s="209"/>
      <c r="O110" s="209"/>
      <c r="P110" s="209"/>
      <c r="Q110" s="209"/>
      <c r="R110" s="209"/>
      <c r="S110" s="210"/>
    </row>
    <row r="111" spans="1:19" ht="30" customHeight="1">
      <c r="A111" s="187">
        <v>100</v>
      </c>
      <c r="B111" s="192"/>
      <c r="C111" s="188"/>
      <c r="D111" s="189"/>
      <c r="E111" s="193"/>
      <c r="F111" s="193"/>
      <c r="G111" s="193"/>
      <c r="H111" s="193"/>
      <c r="I111" s="193"/>
      <c r="J111" s="193"/>
      <c r="K111" s="190"/>
      <c r="L111" s="193"/>
      <c r="M111" s="208"/>
      <c r="N111" s="209"/>
      <c r="O111" s="209"/>
      <c r="P111" s="209"/>
      <c r="Q111" s="209"/>
      <c r="R111" s="209"/>
      <c r="S111" s="210"/>
    </row>
    <row r="112" spans="1:19" ht="30" customHeight="1">
      <c r="A112" s="187">
        <v>101</v>
      </c>
      <c r="B112" s="192"/>
      <c r="C112" s="188"/>
      <c r="D112" s="189"/>
      <c r="E112" s="193"/>
      <c r="F112" s="193"/>
      <c r="G112" s="193"/>
      <c r="H112" s="193"/>
      <c r="I112" s="193"/>
      <c r="J112" s="193"/>
      <c r="K112" s="190"/>
      <c r="L112" s="193"/>
      <c r="M112" s="208"/>
      <c r="N112" s="209"/>
      <c r="O112" s="209"/>
      <c r="P112" s="209"/>
      <c r="Q112" s="209"/>
      <c r="R112" s="209"/>
      <c r="S112" s="210"/>
    </row>
    <row r="113" spans="1:19" ht="30" customHeight="1">
      <c r="A113" s="187">
        <v>102</v>
      </c>
      <c r="B113" s="192"/>
      <c r="C113" s="188"/>
      <c r="D113" s="189"/>
      <c r="E113" s="193"/>
      <c r="F113" s="193"/>
      <c r="G113" s="193"/>
      <c r="H113" s="193"/>
      <c r="I113" s="193"/>
      <c r="J113" s="193"/>
      <c r="K113" s="190"/>
      <c r="L113" s="193"/>
      <c r="M113" s="208"/>
      <c r="N113" s="209"/>
      <c r="O113" s="209"/>
      <c r="P113" s="209"/>
      <c r="Q113" s="209"/>
      <c r="R113" s="209"/>
      <c r="S113" s="210"/>
    </row>
    <row r="114" spans="1:19" ht="30" customHeight="1">
      <c r="A114" s="187">
        <v>103</v>
      </c>
      <c r="B114" s="192"/>
      <c r="C114" s="188"/>
      <c r="D114" s="189"/>
      <c r="E114" s="193"/>
      <c r="F114" s="193"/>
      <c r="G114" s="193"/>
      <c r="H114" s="193"/>
      <c r="I114" s="193"/>
      <c r="J114" s="193"/>
      <c r="K114" s="190"/>
      <c r="L114" s="193"/>
      <c r="M114" s="208"/>
      <c r="N114" s="209"/>
      <c r="O114" s="209"/>
      <c r="P114" s="209"/>
      <c r="Q114" s="209"/>
      <c r="R114" s="209"/>
      <c r="S114" s="210"/>
    </row>
    <row r="115" spans="1:19" ht="30" customHeight="1">
      <c r="A115" s="187">
        <v>104</v>
      </c>
      <c r="B115" s="192"/>
      <c r="C115" s="188"/>
      <c r="D115" s="189"/>
      <c r="E115" s="193"/>
      <c r="F115" s="193"/>
      <c r="G115" s="193"/>
      <c r="H115" s="193"/>
      <c r="I115" s="193"/>
      <c r="J115" s="193"/>
      <c r="K115" s="190"/>
      <c r="L115" s="193"/>
      <c r="M115" s="208"/>
      <c r="N115" s="209"/>
      <c r="O115" s="209"/>
      <c r="P115" s="209"/>
      <c r="Q115" s="209"/>
      <c r="R115" s="209"/>
      <c r="S115" s="210"/>
    </row>
    <row r="116" spans="1:19" ht="30" customHeight="1">
      <c r="A116" s="187">
        <v>105</v>
      </c>
      <c r="B116" s="192"/>
      <c r="C116" s="188"/>
      <c r="D116" s="189"/>
      <c r="E116" s="193"/>
      <c r="F116" s="193"/>
      <c r="G116" s="193"/>
      <c r="H116" s="193"/>
      <c r="I116" s="193"/>
      <c r="J116" s="193"/>
      <c r="K116" s="190"/>
      <c r="L116" s="193"/>
      <c r="M116" s="208"/>
      <c r="N116" s="209"/>
      <c r="O116" s="209"/>
      <c r="P116" s="209"/>
      <c r="Q116" s="209"/>
      <c r="R116" s="209"/>
      <c r="S116" s="210"/>
    </row>
    <row r="117" spans="1:19" ht="30" customHeight="1">
      <c r="A117" s="187">
        <v>106</v>
      </c>
      <c r="B117" s="192"/>
      <c r="C117" s="188"/>
      <c r="D117" s="189"/>
      <c r="E117" s="193"/>
      <c r="F117" s="193"/>
      <c r="G117" s="193"/>
      <c r="H117" s="193"/>
      <c r="I117" s="193"/>
      <c r="J117" s="193"/>
      <c r="K117" s="190"/>
      <c r="L117" s="193"/>
      <c r="M117" s="208"/>
      <c r="N117" s="209"/>
      <c r="O117" s="209"/>
      <c r="P117" s="209"/>
      <c r="Q117" s="209"/>
      <c r="R117" s="209"/>
      <c r="S117" s="210"/>
    </row>
    <row r="118" spans="1:19" ht="30" customHeight="1">
      <c r="A118" s="187">
        <v>107</v>
      </c>
      <c r="B118" s="192"/>
      <c r="C118" s="188"/>
      <c r="D118" s="189"/>
      <c r="E118" s="193"/>
      <c r="F118" s="193"/>
      <c r="G118" s="193"/>
      <c r="H118" s="193"/>
      <c r="I118" s="193"/>
      <c r="J118" s="193"/>
      <c r="K118" s="190"/>
      <c r="L118" s="193"/>
      <c r="M118" s="208"/>
      <c r="N118" s="209"/>
      <c r="O118" s="209"/>
      <c r="P118" s="209"/>
      <c r="Q118" s="209"/>
      <c r="R118" s="209"/>
      <c r="S118" s="210"/>
    </row>
    <row r="119" spans="1:19" ht="30" customHeight="1">
      <c r="A119" s="187">
        <v>108</v>
      </c>
      <c r="B119" s="192"/>
      <c r="C119" s="188"/>
      <c r="D119" s="189"/>
      <c r="E119" s="193"/>
      <c r="F119" s="193"/>
      <c r="G119" s="193"/>
      <c r="H119" s="193"/>
      <c r="I119" s="193"/>
      <c r="J119" s="193"/>
      <c r="K119" s="190"/>
      <c r="L119" s="193"/>
      <c r="M119" s="208"/>
      <c r="N119" s="209"/>
      <c r="O119" s="209"/>
      <c r="P119" s="209"/>
      <c r="Q119" s="209"/>
      <c r="R119" s="209"/>
      <c r="S119" s="210"/>
    </row>
    <row r="120" spans="1:19" ht="30" customHeight="1">
      <c r="A120" s="187">
        <v>109</v>
      </c>
      <c r="B120" s="192"/>
      <c r="C120" s="188"/>
      <c r="D120" s="189"/>
      <c r="E120" s="193"/>
      <c r="F120" s="193"/>
      <c r="G120" s="193"/>
      <c r="H120" s="193"/>
      <c r="I120" s="193"/>
      <c r="J120" s="193"/>
      <c r="K120" s="190"/>
      <c r="L120" s="193"/>
      <c r="M120" s="208"/>
      <c r="N120" s="209"/>
      <c r="O120" s="209"/>
      <c r="P120" s="209"/>
      <c r="Q120" s="209"/>
      <c r="R120" s="209"/>
      <c r="S120" s="210"/>
    </row>
    <row r="121" spans="1:19" ht="30" customHeight="1">
      <c r="A121" s="187">
        <v>110</v>
      </c>
      <c r="B121" s="192"/>
      <c r="C121" s="188"/>
      <c r="D121" s="189"/>
      <c r="E121" s="193"/>
      <c r="F121" s="193"/>
      <c r="G121" s="193"/>
      <c r="H121" s="193"/>
      <c r="I121" s="193"/>
      <c r="J121" s="193"/>
      <c r="K121" s="190"/>
      <c r="L121" s="193"/>
      <c r="M121" s="208"/>
      <c r="N121" s="209"/>
      <c r="O121" s="209"/>
      <c r="P121" s="209"/>
      <c r="Q121" s="209"/>
      <c r="R121" s="209"/>
      <c r="S121" s="210"/>
    </row>
    <row r="122" spans="1:19" ht="30" customHeight="1">
      <c r="A122" s="157"/>
      <c r="B122" s="158"/>
      <c r="C122" s="159"/>
      <c r="D122" s="160"/>
      <c r="E122" s="161"/>
      <c r="F122" s="161"/>
      <c r="G122" s="161"/>
      <c r="H122" s="161"/>
      <c r="I122" s="161"/>
      <c r="J122" s="161"/>
      <c r="K122" s="162"/>
      <c r="L122" s="163" t="s">
        <v>25</v>
      </c>
      <c r="M122" s="230">
        <f>E4</f>
        <v>0</v>
      </c>
      <c r="N122" s="230"/>
      <c r="O122" s="230"/>
      <c r="P122" s="164"/>
      <c r="Q122" s="165" t="s">
        <v>4</v>
      </c>
      <c r="R122" s="231" t="str">
        <f>Q5</f>
        <v>2024年5月31日</v>
      </c>
      <c r="S122" s="231"/>
    </row>
    <row r="123" spans="1:19" ht="30" customHeight="1">
      <c r="A123" s="177" t="str">
        <f>A1</f>
        <v>立替経費精算書</v>
      </c>
      <c r="B123" s="166"/>
      <c r="C123" s="159"/>
      <c r="D123" s="229" t="str">
        <f>E2</f>
        <v/>
      </c>
      <c r="E123" s="229"/>
      <c r="F123" s="229"/>
      <c r="G123" s="229"/>
      <c r="H123" s="229"/>
      <c r="I123" s="229"/>
      <c r="J123" s="229"/>
      <c r="K123" s="229"/>
      <c r="L123" s="229"/>
      <c r="M123" s="229"/>
      <c r="N123" s="229"/>
      <c r="O123" s="229"/>
      <c r="P123" s="167"/>
      <c r="Q123" s="178" t="str">
        <f>M2</f>
        <v>2024年</v>
      </c>
      <c r="R123" s="179">
        <f>P2</f>
        <v>5</v>
      </c>
      <c r="S123" s="167" t="s">
        <v>2</v>
      </c>
    </row>
    <row r="124" spans="1:19" ht="30" customHeight="1">
      <c r="A124" s="168"/>
      <c r="B124" s="169"/>
      <c r="C124" s="170"/>
      <c r="D124" s="171"/>
      <c r="E124" s="172"/>
      <c r="F124" s="172"/>
      <c r="G124" s="172"/>
      <c r="H124" s="172"/>
      <c r="I124" s="172"/>
      <c r="J124" s="172"/>
      <c r="K124" s="173"/>
      <c r="L124" s="172"/>
      <c r="M124" s="174"/>
      <c r="N124" s="174"/>
      <c r="O124" s="174"/>
      <c r="P124" s="174"/>
      <c r="Q124" s="174"/>
      <c r="R124" s="174"/>
      <c r="S124" s="174"/>
    </row>
    <row r="125" spans="1:19" ht="30" customHeight="1">
      <c r="A125" s="168"/>
      <c r="B125" s="169"/>
      <c r="C125" s="175"/>
      <c r="D125" s="171"/>
      <c r="E125" s="172"/>
      <c r="F125" s="172"/>
      <c r="G125" s="172"/>
      <c r="H125" s="172"/>
      <c r="I125" s="172"/>
      <c r="J125" s="172"/>
      <c r="K125" s="173"/>
      <c r="L125" s="172"/>
      <c r="M125" s="174"/>
      <c r="N125" s="174"/>
      <c r="O125" s="174"/>
      <c r="P125" s="174"/>
      <c r="Q125" s="174"/>
      <c r="R125" s="174"/>
      <c r="S125" s="174"/>
    </row>
    <row r="126" spans="1:19" ht="30" customHeight="1">
      <c r="A126" s="168"/>
      <c r="B126" s="169"/>
      <c r="C126" s="175"/>
      <c r="D126" s="171"/>
      <c r="E126" s="172"/>
      <c r="F126" s="172"/>
      <c r="G126" s="172"/>
      <c r="H126" s="172"/>
      <c r="I126" s="172"/>
      <c r="J126" s="172"/>
      <c r="K126" s="173"/>
      <c r="L126" s="172"/>
      <c r="M126" s="174"/>
      <c r="N126" s="174"/>
      <c r="O126" s="174"/>
      <c r="P126" s="174"/>
      <c r="Q126" s="174"/>
      <c r="R126" s="174"/>
      <c r="S126" s="174"/>
    </row>
    <row r="127" spans="1:19" ht="30" customHeight="1">
      <c r="A127" s="168"/>
      <c r="B127" s="169"/>
      <c r="C127" s="175"/>
      <c r="D127" s="171"/>
      <c r="E127" s="172"/>
      <c r="F127" s="172"/>
      <c r="G127" s="172"/>
      <c r="H127" s="172"/>
      <c r="I127" s="172"/>
      <c r="J127" s="172"/>
      <c r="K127" s="173"/>
      <c r="L127" s="172"/>
      <c r="M127" s="174"/>
      <c r="N127" s="174"/>
      <c r="O127" s="174"/>
      <c r="P127" s="174"/>
      <c r="Q127" s="174"/>
      <c r="R127" s="174"/>
      <c r="S127" s="174"/>
    </row>
    <row r="128" spans="1:19" ht="30" customHeight="1">
      <c r="A128" s="168"/>
      <c r="B128" s="169"/>
      <c r="C128" s="175"/>
      <c r="D128" s="171"/>
      <c r="E128" s="172"/>
      <c r="F128" s="172"/>
      <c r="G128" s="172"/>
      <c r="H128" s="172"/>
      <c r="I128" s="172"/>
      <c r="J128" s="172"/>
      <c r="K128" s="173"/>
      <c r="L128" s="172"/>
      <c r="M128" s="174"/>
      <c r="N128" s="174"/>
      <c r="O128" s="174"/>
      <c r="P128" s="174"/>
      <c r="Q128" s="174"/>
      <c r="R128" s="174"/>
      <c r="S128" s="174"/>
    </row>
    <row r="129" spans="1:19" ht="30" customHeight="1">
      <c r="A129" s="168"/>
      <c r="B129" s="169"/>
      <c r="C129" s="175"/>
      <c r="D129" s="171"/>
      <c r="E129" s="172"/>
      <c r="F129" s="172"/>
      <c r="G129" s="172"/>
      <c r="H129" s="172"/>
      <c r="I129" s="172"/>
      <c r="J129" s="172"/>
      <c r="K129" s="173"/>
      <c r="L129" s="172"/>
      <c r="M129" s="174"/>
      <c r="N129" s="174"/>
      <c r="O129" s="174"/>
      <c r="P129" s="174"/>
      <c r="Q129" s="174"/>
      <c r="R129" s="174"/>
      <c r="S129" s="174"/>
    </row>
    <row r="130" spans="1:19" ht="30" customHeight="1">
      <c r="A130" s="168"/>
      <c r="B130" s="169"/>
      <c r="C130" s="175"/>
      <c r="D130" s="171"/>
      <c r="E130" s="172"/>
      <c r="F130" s="172"/>
      <c r="G130" s="172"/>
      <c r="H130" s="172"/>
      <c r="I130" s="172"/>
      <c r="J130" s="172"/>
      <c r="K130" s="173"/>
      <c r="L130" s="172"/>
      <c r="M130" s="174"/>
      <c r="N130" s="174"/>
      <c r="O130" s="174"/>
      <c r="P130" s="174"/>
      <c r="Q130" s="174"/>
      <c r="R130" s="174"/>
      <c r="S130" s="174"/>
    </row>
    <row r="131" spans="1:19" ht="30" customHeight="1">
      <c r="A131" s="168"/>
      <c r="B131" s="169"/>
      <c r="C131" s="175"/>
      <c r="D131" s="171"/>
      <c r="E131" s="172"/>
      <c r="F131" s="172"/>
      <c r="G131" s="172"/>
      <c r="H131" s="172"/>
      <c r="I131" s="172"/>
      <c r="J131" s="172"/>
      <c r="K131" s="173"/>
      <c r="L131" s="172"/>
      <c r="M131" s="174"/>
      <c r="N131" s="174"/>
      <c r="O131" s="174"/>
      <c r="P131" s="174"/>
      <c r="Q131" s="174"/>
      <c r="R131" s="174"/>
      <c r="S131" s="174"/>
    </row>
    <row r="132" spans="1:19" ht="30" customHeight="1">
      <c r="A132" s="168"/>
      <c r="B132" s="169"/>
      <c r="C132" s="175"/>
      <c r="D132" s="171"/>
      <c r="E132" s="172"/>
      <c r="F132" s="172"/>
      <c r="G132" s="172"/>
      <c r="H132" s="172"/>
      <c r="I132" s="172"/>
      <c r="J132" s="172"/>
      <c r="K132" s="173"/>
      <c r="L132" s="172"/>
      <c r="M132" s="174"/>
      <c r="O132" s="174"/>
    </row>
    <row r="133" spans="1:19" ht="30" customHeight="1">
      <c r="A133" s="168"/>
      <c r="B133" s="169"/>
      <c r="C133" s="175"/>
      <c r="D133" s="171"/>
      <c r="E133" s="172"/>
      <c r="F133" s="172"/>
      <c r="G133" s="172"/>
      <c r="H133" s="172"/>
      <c r="I133" s="172"/>
      <c r="J133" s="172"/>
      <c r="K133" s="173"/>
      <c r="L133" s="172"/>
      <c r="M133" s="174"/>
      <c r="O133" s="174"/>
    </row>
    <row r="134" spans="1:19" ht="30" customHeight="1">
      <c r="A134" s="168"/>
      <c r="B134" s="169"/>
      <c r="C134" s="175"/>
      <c r="D134" s="171"/>
      <c r="E134" s="172"/>
      <c r="F134" s="172"/>
      <c r="G134" s="172"/>
      <c r="H134" s="172"/>
      <c r="I134" s="172"/>
      <c r="J134" s="172"/>
      <c r="K134" s="173"/>
      <c r="L134" s="172"/>
      <c r="M134" s="174"/>
      <c r="O134" s="174"/>
    </row>
    <row r="135" spans="1:19" ht="30" customHeight="1">
      <c r="A135" s="168"/>
      <c r="B135" s="169"/>
      <c r="C135" s="175"/>
      <c r="D135" s="171"/>
      <c r="E135" s="172"/>
      <c r="F135" s="172"/>
      <c r="G135" s="172"/>
      <c r="H135" s="172"/>
      <c r="I135" s="172"/>
      <c r="J135" s="172"/>
      <c r="K135" s="173"/>
      <c r="L135" s="172"/>
      <c r="M135" s="174"/>
      <c r="O135" s="174"/>
    </row>
    <row r="136" spans="1:19" ht="30" customHeight="1">
      <c r="A136" s="168"/>
      <c r="B136" s="169"/>
      <c r="C136" s="175"/>
      <c r="D136" s="171"/>
      <c r="E136" s="172"/>
      <c r="F136" s="172"/>
      <c r="G136" s="172"/>
      <c r="H136" s="172"/>
      <c r="I136" s="172"/>
      <c r="J136" s="172"/>
      <c r="K136" s="173"/>
      <c r="L136" s="172"/>
      <c r="M136" s="174"/>
      <c r="O136" s="174"/>
    </row>
    <row r="137" spans="1:19" ht="30" customHeight="1">
      <c r="A137" s="168"/>
      <c r="B137" s="169"/>
      <c r="C137" s="175"/>
      <c r="D137" s="171"/>
      <c r="E137" s="172"/>
      <c r="F137" s="172"/>
      <c r="G137" s="172"/>
      <c r="H137" s="172"/>
      <c r="I137" s="172"/>
      <c r="J137" s="173"/>
      <c r="K137" s="173"/>
      <c r="L137" s="172"/>
      <c r="M137" s="174"/>
      <c r="O137" s="174"/>
    </row>
    <row r="138" spans="1:19" ht="30" customHeight="1">
      <c r="L138" s="147"/>
    </row>
    <row r="139" spans="1:19" ht="30" customHeight="1">
      <c r="L139" s="147"/>
    </row>
    <row r="140" spans="1:19" ht="30" customHeight="1">
      <c r="L140" s="147"/>
    </row>
    <row r="141" spans="1:19" ht="30" customHeight="1">
      <c r="L141" s="147"/>
    </row>
    <row r="142" spans="1:19" ht="30" customHeight="1">
      <c r="L142" s="147"/>
    </row>
    <row r="143" spans="1:19" ht="30" customHeight="1">
      <c r="L143" s="147"/>
    </row>
    <row r="144" spans="1:19" ht="30" customHeight="1">
      <c r="L144" s="147"/>
    </row>
    <row r="145" spans="12:12" ht="30" customHeight="1">
      <c r="L145" s="147"/>
    </row>
  </sheetData>
  <sheetProtection algorithmName="SHA-512" hashValue="Bl0tuKl7k7b+Jl5cUVTzQum8XbJ3qINy9ksMXCY7lEGxpIx9BjdWq8nfLFeBg3UK1suoAjUgzy42NhCPQ0FLEA==" saltValue="Kf8Fjx/JA6HhPAv52ItC/A==" spinCount="100000" sheet="1" objects="1" scenarios="1"/>
  <mergeCells count="138">
    <mergeCell ref="A1:C1"/>
    <mergeCell ref="A2:B2"/>
    <mergeCell ref="E2:K2"/>
    <mergeCell ref="M2:O2"/>
    <mergeCell ref="P2:Q2"/>
    <mergeCell ref="A3:B3"/>
    <mergeCell ref="I3:S3"/>
    <mergeCell ref="J4:S4"/>
    <mergeCell ref="A10:A11"/>
    <mergeCell ref="B10:B11"/>
    <mergeCell ref="C10:C11"/>
    <mergeCell ref="D10:D11"/>
    <mergeCell ref="K10:K11"/>
    <mergeCell ref="L10:L11"/>
    <mergeCell ref="A6:B6"/>
    <mergeCell ref="A8:B8"/>
    <mergeCell ref="A4:B4"/>
    <mergeCell ref="D4:D5"/>
    <mergeCell ref="M22:S22"/>
    <mergeCell ref="M23:S23"/>
    <mergeCell ref="M24:S24"/>
    <mergeCell ref="M25:S25"/>
    <mergeCell ref="M26:S26"/>
    <mergeCell ref="M27:S27"/>
    <mergeCell ref="E4:G5"/>
    <mergeCell ref="A5:B5"/>
    <mergeCell ref="A7:B7"/>
    <mergeCell ref="M16:S16"/>
    <mergeCell ref="M17:S17"/>
    <mergeCell ref="M18:S18"/>
    <mergeCell ref="M19:S19"/>
    <mergeCell ref="M20:S20"/>
    <mergeCell ref="M21:S21"/>
    <mergeCell ref="M10:S11"/>
    <mergeCell ref="F11:H11"/>
    <mergeCell ref="M12:S12"/>
    <mergeCell ref="M13:S13"/>
    <mergeCell ref="M14:S14"/>
    <mergeCell ref="M15:S15"/>
    <mergeCell ref="O5:P5"/>
    <mergeCell ref="Q5:S5"/>
    <mergeCell ref="M34:S34"/>
    <mergeCell ref="M35:S35"/>
    <mergeCell ref="M36:S36"/>
    <mergeCell ref="M37:S37"/>
    <mergeCell ref="M38:S38"/>
    <mergeCell ref="M39:S39"/>
    <mergeCell ref="M28:S28"/>
    <mergeCell ref="M29:S29"/>
    <mergeCell ref="M30:S30"/>
    <mergeCell ref="M31:S31"/>
    <mergeCell ref="M32:S32"/>
    <mergeCell ref="M33:S33"/>
    <mergeCell ref="M46:S46"/>
    <mergeCell ref="M47:S47"/>
    <mergeCell ref="M48:S48"/>
    <mergeCell ref="M49:S49"/>
    <mergeCell ref="M50:S50"/>
    <mergeCell ref="M51:S51"/>
    <mergeCell ref="M40:S40"/>
    <mergeCell ref="M41:S41"/>
    <mergeCell ref="M42:S42"/>
    <mergeCell ref="M43:S43"/>
    <mergeCell ref="M44:S44"/>
    <mergeCell ref="M45:S45"/>
    <mergeCell ref="M58:S58"/>
    <mergeCell ref="M59:S59"/>
    <mergeCell ref="M60:S60"/>
    <mergeCell ref="M61:S61"/>
    <mergeCell ref="M62:S62"/>
    <mergeCell ref="M63:S63"/>
    <mergeCell ref="M52:S52"/>
    <mergeCell ref="M53:S53"/>
    <mergeCell ref="M54:S54"/>
    <mergeCell ref="M55:S55"/>
    <mergeCell ref="M56:S56"/>
    <mergeCell ref="M57:S57"/>
    <mergeCell ref="M70:S70"/>
    <mergeCell ref="M71:S71"/>
    <mergeCell ref="M72:S72"/>
    <mergeCell ref="M73:S73"/>
    <mergeCell ref="M74:S74"/>
    <mergeCell ref="M75:S75"/>
    <mergeCell ref="M64:S64"/>
    <mergeCell ref="M65:S65"/>
    <mergeCell ref="M66:S66"/>
    <mergeCell ref="M67:S67"/>
    <mergeCell ref="M68:S68"/>
    <mergeCell ref="M69:S69"/>
    <mergeCell ref="M82:S82"/>
    <mergeCell ref="M83:S83"/>
    <mergeCell ref="M84:S84"/>
    <mergeCell ref="M85:S85"/>
    <mergeCell ref="M86:S86"/>
    <mergeCell ref="M87:S87"/>
    <mergeCell ref="M76:S76"/>
    <mergeCell ref="M77:S77"/>
    <mergeCell ref="M78:S78"/>
    <mergeCell ref="M79:S79"/>
    <mergeCell ref="M80:S80"/>
    <mergeCell ref="M81:S81"/>
    <mergeCell ref="M94:S94"/>
    <mergeCell ref="M95:S95"/>
    <mergeCell ref="M96:S96"/>
    <mergeCell ref="M97:S97"/>
    <mergeCell ref="M98:S98"/>
    <mergeCell ref="M99:S99"/>
    <mergeCell ref="M88:S88"/>
    <mergeCell ref="M89:S89"/>
    <mergeCell ref="M90:S90"/>
    <mergeCell ref="M91:S91"/>
    <mergeCell ref="M92:S92"/>
    <mergeCell ref="M93:S93"/>
    <mergeCell ref="M106:S106"/>
    <mergeCell ref="M107:S107"/>
    <mergeCell ref="M108:S108"/>
    <mergeCell ref="M109:S109"/>
    <mergeCell ref="M110:S110"/>
    <mergeCell ref="M111:S111"/>
    <mergeCell ref="M100:S100"/>
    <mergeCell ref="M101:S101"/>
    <mergeCell ref="M102:S102"/>
    <mergeCell ref="M103:S103"/>
    <mergeCell ref="M104:S104"/>
    <mergeCell ref="M105:S105"/>
    <mergeCell ref="M122:O122"/>
    <mergeCell ref="R122:S122"/>
    <mergeCell ref="D123:O123"/>
    <mergeCell ref="M112:S112"/>
    <mergeCell ref="M113:S113"/>
    <mergeCell ref="M114:S114"/>
    <mergeCell ref="M115:S115"/>
    <mergeCell ref="M116:S116"/>
    <mergeCell ref="M117:S117"/>
    <mergeCell ref="M121:S121"/>
    <mergeCell ref="M120:S120"/>
    <mergeCell ref="M119:S119"/>
    <mergeCell ref="M118:S118"/>
  </mergeCells>
  <phoneticPr fontId="2"/>
  <dataValidations count="3">
    <dataValidation type="list" allowBlank="1" showInputMessage="1" showErrorMessage="1" sqref="D12:D121" xr:uid="{083AE4B0-EC5B-4716-9223-7CFFD78B613B}">
      <formula1>"交通費,非課税,購入費10%（課）,購入費8%（課）,購入費10％（免）,購入費8％（免）,宿泊費実費"</formula1>
    </dataValidation>
    <dataValidation type="list" allowBlank="1" showInputMessage="1" showErrorMessage="1" sqref="L12:L121" xr:uid="{80FFB0EF-C858-4823-AD34-D92117A0C39C}">
      <formula1>"有"</formula1>
    </dataValidation>
    <dataValidation type="list" allowBlank="1" showInputMessage="1" showErrorMessage="1" sqref="J62:J86 J88:J100 J102:J121 J12:J60" xr:uid="{82AF2E17-DBE1-43B0-8AD9-738E6F8ABB87}">
      <formula1>"片道,往復"</formula1>
    </dataValidation>
  </dataValidations>
  <printOptions horizontalCentered="1"/>
  <pageMargins left="0.25" right="0.25" top="0.75" bottom="0.75" header="0.3" footer="0.3"/>
  <pageSetup paperSize="9" scale="40" fitToHeight="0" orientation="portrait" horizontalDpi="300" verticalDpi="300" r:id="rId1"/>
  <headerFooter alignWithMargins="0">
    <oddHeader>&amp;L請求先：株式会社日本コンサルタントグループ
〒161-8553　東京都新宿区下落合3-22-15ニッコンビル</oddHeader>
    <oddFooter>&amp;R&amp;10&amp;P</oddFooter>
  </headerFooter>
  <rowBreaks count="1" manualBreakCount="1">
    <brk id="6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031C-729F-4EB9-A01B-956B0BC3FB75}">
  <dimension ref="A1:A13"/>
  <sheetViews>
    <sheetView workbookViewId="0">
      <selection activeCell="H42" sqref="H42"/>
    </sheetView>
  </sheetViews>
  <sheetFormatPr defaultColWidth="9" defaultRowHeight="13"/>
  <cols>
    <col min="1" max="1" width="12.7265625" customWidth="1"/>
  </cols>
  <sheetData>
    <row r="1" spans="1:1">
      <c r="A1" s="1" t="s">
        <v>27</v>
      </c>
    </row>
    <row r="3" spans="1:1">
      <c r="A3" t="s">
        <v>28</v>
      </c>
    </row>
    <row r="4" spans="1:1">
      <c r="A4" t="s">
        <v>29</v>
      </c>
    </row>
    <row r="5" spans="1:1">
      <c r="A5" t="s">
        <v>30</v>
      </c>
    </row>
    <row r="6" spans="1:1">
      <c r="A6" t="s">
        <v>31</v>
      </c>
    </row>
    <row r="7" spans="1:1">
      <c r="A7" t="s">
        <v>32</v>
      </c>
    </row>
    <row r="8" spans="1:1">
      <c r="A8" t="s">
        <v>33</v>
      </c>
    </row>
    <row r="9" spans="1:1">
      <c r="A9" t="s">
        <v>34</v>
      </c>
    </row>
    <row r="10" spans="1:1">
      <c r="A10" t="s">
        <v>21</v>
      </c>
    </row>
    <row r="11" spans="1:1">
      <c r="A11" t="s">
        <v>24</v>
      </c>
    </row>
    <row r="12" spans="1:1">
      <c r="A12" t="s">
        <v>35</v>
      </c>
    </row>
    <row r="13" spans="1:1">
      <c r="A13" t="s">
        <v>36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立替経費精算 (sample)</vt:lpstr>
      <vt:lpstr>請求書 (sample)</vt:lpstr>
      <vt:lpstr>請求書</vt:lpstr>
      <vt:lpstr>立替経費精算</vt:lpstr>
      <vt:lpstr>リスト</vt:lpstr>
      <vt:lpstr>請求書!Print_Area</vt:lpstr>
      <vt:lpstr>'請求書 (sample)'!Print_Area</vt:lpstr>
      <vt:lpstr>立替経費精算!Print_Area</vt:lpstr>
      <vt:lpstr>'立替経費精算 (sample)'!Print_Area</vt:lpstr>
      <vt:lpstr>立替経費精算!Print_Titles</vt:lpstr>
      <vt:lpstr>'立替経費精算 (sample)'!Print_Titles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黒澤 佳恵</dc:creator>
  <cp:keywords/>
  <dc:description/>
  <cp:lastModifiedBy>玉利 麻衣子</cp:lastModifiedBy>
  <cp:revision/>
  <cp:lastPrinted>2023-10-24T08:10:19Z</cp:lastPrinted>
  <dcterms:created xsi:type="dcterms:W3CDTF">2012-04-17T23:42:32Z</dcterms:created>
  <dcterms:modified xsi:type="dcterms:W3CDTF">2024-06-28T07:23:44Z</dcterms:modified>
  <cp:category/>
  <cp:contentStatus/>
</cp:coreProperties>
</file>